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755" yWindow="1395" windowWidth="14805" windowHeight="8010" tabRatio="696"/>
  </bookViews>
  <sheets>
    <sheet name="СВОД на САЙТ 31122019" sheetId="3" r:id="rId1"/>
    <sheet name="числ на 31.12.2019" sheetId="10" r:id="rId2"/>
    <sheet name="числ на 01.01.2019" sheetId="11" r:id="rId3"/>
  </sheets>
  <definedNames>
    <definedName name="_xlnm.Print_Area" localSheetId="0">'СВОД на САЙТ 31122019'!$A$1:$D$10</definedName>
    <definedName name="_xlnm.Print_Area" localSheetId="1">'числ на 31.12.2019'!$A$1:$C$45</definedName>
  </definedNames>
  <calcPr calcId="144525"/>
</workbook>
</file>

<file path=xl/calcChain.xml><?xml version="1.0" encoding="utf-8"?>
<calcChain xmlns="http://schemas.openxmlformats.org/spreadsheetml/2006/main">
  <c r="D10" i="3" l="1"/>
  <c r="C10" i="3"/>
  <c r="B10" i="3" s="1"/>
  <c r="L44" i="11"/>
  <c r="F44" i="11" s="1"/>
  <c r="H44" i="11"/>
  <c r="O43" i="11"/>
  <c r="N43" i="11"/>
  <c r="M43" i="11"/>
  <c r="K43" i="11"/>
  <c r="J43" i="11"/>
  <c r="I43" i="11"/>
  <c r="H43" i="11"/>
  <c r="G43" i="11"/>
  <c r="E43" i="11"/>
  <c r="D43" i="11"/>
  <c r="B43" i="11"/>
  <c r="L42" i="11"/>
  <c r="H42" i="11"/>
  <c r="F42" i="11"/>
  <c r="C42" i="11" s="1"/>
  <c r="L41" i="11"/>
  <c r="H41" i="11"/>
  <c r="F41" i="11"/>
  <c r="C41" i="11" s="1"/>
  <c r="L40" i="11"/>
  <c r="H40" i="11"/>
  <c r="F40" i="11"/>
  <c r="C40" i="11" s="1"/>
  <c r="L39" i="11"/>
  <c r="H39" i="11"/>
  <c r="F39" i="11"/>
  <c r="C39" i="11" s="1"/>
  <c r="L38" i="11"/>
  <c r="L37" i="11" s="1"/>
  <c r="H38" i="11"/>
  <c r="H37" i="11" s="1"/>
  <c r="F38" i="11"/>
  <c r="C38" i="11" s="1"/>
  <c r="O37" i="11"/>
  <c r="N37" i="11"/>
  <c r="M37" i="11"/>
  <c r="K37" i="11"/>
  <c r="J37" i="11"/>
  <c r="I37" i="11"/>
  <c r="G37" i="11"/>
  <c r="E37" i="11"/>
  <c r="D37" i="11"/>
  <c r="B37" i="11"/>
  <c r="L36" i="11"/>
  <c r="H36" i="11"/>
  <c r="C36" i="11"/>
  <c r="L35" i="11"/>
  <c r="H35" i="11"/>
  <c r="C35" i="11"/>
  <c r="L34" i="11"/>
  <c r="H34" i="11"/>
  <c r="C34" i="11"/>
  <c r="C33" i="11" s="1"/>
  <c r="O33" i="11"/>
  <c r="N33" i="11"/>
  <c r="M33" i="11"/>
  <c r="L33" i="11"/>
  <c r="K33" i="11"/>
  <c r="J33" i="11"/>
  <c r="I33" i="11"/>
  <c r="H33" i="11"/>
  <c r="G33" i="11"/>
  <c r="F33" i="11"/>
  <c r="E33" i="11"/>
  <c r="D33" i="11"/>
  <c r="B33" i="11"/>
  <c r="L32" i="11"/>
  <c r="H32" i="11"/>
  <c r="F32" i="11" s="1"/>
  <c r="L31" i="11"/>
  <c r="L30" i="11" s="1"/>
  <c r="H31" i="11"/>
  <c r="H30" i="11" s="1"/>
  <c r="C31" i="11"/>
  <c r="O30" i="11"/>
  <c r="O45" i="11" s="1"/>
  <c r="N30" i="11"/>
  <c r="N45" i="11" s="1"/>
  <c r="M30" i="11"/>
  <c r="M45" i="11" s="1"/>
  <c r="K30" i="11"/>
  <c r="K45" i="11" s="1"/>
  <c r="J30" i="11"/>
  <c r="J45" i="11" s="1"/>
  <c r="I30" i="11"/>
  <c r="I45" i="11" s="1"/>
  <c r="G30" i="11"/>
  <c r="G45" i="11" s="1"/>
  <c r="E30" i="11"/>
  <c r="E45" i="11" s="1"/>
  <c r="D30" i="11"/>
  <c r="D45" i="11" s="1"/>
  <c r="B30" i="11"/>
  <c r="B45" i="11" s="1"/>
  <c r="L21" i="11"/>
  <c r="L20" i="11" s="1"/>
  <c r="H21" i="11"/>
  <c r="H20" i="11" s="1"/>
  <c r="F21" i="11"/>
  <c r="F20" i="11" s="1"/>
  <c r="O20" i="11"/>
  <c r="N20" i="11"/>
  <c r="M20" i="11"/>
  <c r="K20" i="11"/>
  <c r="J20" i="11"/>
  <c r="I20" i="11"/>
  <c r="G20" i="11"/>
  <c r="E20" i="11"/>
  <c r="D20" i="11"/>
  <c r="B20" i="11"/>
  <c r="L19" i="11"/>
  <c r="F19" i="11" s="1"/>
  <c r="C19" i="11" s="1"/>
  <c r="H19" i="11"/>
  <c r="L18" i="11"/>
  <c r="F18" i="11" s="1"/>
  <c r="C18" i="11" s="1"/>
  <c r="H18" i="11"/>
  <c r="L17" i="11"/>
  <c r="F17" i="11" s="1"/>
  <c r="C17" i="11" s="1"/>
  <c r="H17" i="11"/>
  <c r="L16" i="11"/>
  <c r="F16" i="11" s="1"/>
  <c r="C16" i="11" s="1"/>
  <c r="H16" i="11"/>
  <c r="L15" i="11"/>
  <c r="F15" i="11" s="1"/>
  <c r="H15" i="11"/>
  <c r="O14" i="11"/>
  <c r="N14" i="11"/>
  <c r="M14" i="11"/>
  <c r="K14" i="11"/>
  <c r="J14" i="11"/>
  <c r="I14" i="11"/>
  <c r="H14" i="11"/>
  <c r="G14" i="11"/>
  <c r="E14" i="11"/>
  <c r="D14" i="11"/>
  <c r="B14" i="11"/>
  <c r="L13" i="11"/>
  <c r="H13" i="11"/>
  <c r="H10" i="11" s="1"/>
  <c r="C13" i="11"/>
  <c r="C10" i="11" s="1"/>
  <c r="L12" i="11"/>
  <c r="H12" i="11"/>
  <c r="C12" i="11"/>
  <c r="L11" i="11"/>
  <c r="L10" i="11" s="1"/>
  <c r="H11" i="11"/>
  <c r="C11" i="11"/>
  <c r="O10" i="11"/>
  <c r="N10" i="11"/>
  <c r="M10" i="11"/>
  <c r="K10" i="11"/>
  <c r="J10" i="11"/>
  <c r="I10" i="11"/>
  <c r="G10" i="11"/>
  <c r="F10" i="11"/>
  <c r="E10" i="11"/>
  <c r="D10" i="11"/>
  <c r="B10" i="11"/>
  <c r="L9" i="11"/>
  <c r="H9" i="11"/>
  <c r="F9" i="11"/>
  <c r="F7" i="11" s="1"/>
  <c r="C9" i="11"/>
  <c r="L8" i="11"/>
  <c r="H8" i="11"/>
  <c r="C8" i="11"/>
  <c r="O7" i="11"/>
  <c r="O22" i="11" s="1"/>
  <c r="N7" i="11"/>
  <c r="N22" i="11" s="1"/>
  <c r="M7" i="11"/>
  <c r="M22" i="11" s="1"/>
  <c r="L7" i="11"/>
  <c r="K7" i="11"/>
  <c r="K22" i="11" s="1"/>
  <c r="J7" i="11"/>
  <c r="J22" i="11" s="1"/>
  <c r="I7" i="11"/>
  <c r="I22" i="11" s="1"/>
  <c r="H7" i="11"/>
  <c r="G7" i="11"/>
  <c r="G22" i="11" s="1"/>
  <c r="E7" i="11"/>
  <c r="E22" i="11" s="1"/>
  <c r="D7" i="11"/>
  <c r="D22" i="11" s="1"/>
  <c r="C7" i="11"/>
  <c r="B7" i="11"/>
  <c r="B22" i="11" s="1"/>
  <c r="F30" i="11" l="1"/>
  <c r="C32" i="11"/>
  <c r="C30" i="11" s="1"/>
  <c r="F14" i="11"/>
  <c r="C15" i="11"/>
  <c r="C14" i="11" s="1"/>
  <c r="C22" i="11" s="1"/>
  <c r="F43" i="11"/>
  <c r="C44" i="11"/>
  <c r="C43" i="11" s="1"/>
  <c r="H22" i="11"/>
  <c r="L22" i="11"/>
  <c r="F22" i="11"/>
  <c r="H45" i="11"/>
  <c r="C37" i="11"/>
  <c r="F37" i="11"/>
  <c r="L43" i="11"/>
  <c r="L45" i="11" s="1"/>
  <c r="C21" i="11"/>
  <c r="C20" i="11" s="1"/>
  <c r="L14" i="11"/>
  <c r="C45" i="11" l="1"/>
  <c r="F45" i="11"/>
  <c r="D8" i="3" l="1"/>
  <c r="D9" i="3"/>
  <c r="C9" i="3"/>
  <c r="C8" i="3"/>
  <c r="C14" i="10"/>
  <c r="C43" i="10"/>
  <c r="B43" i="10"/>
  <c r="C37" i="10"/>
  <c r="B37" i="10"/>
  <c r="B33" i="10"/>
  <c r="C30" i="10"/>
  <c r="B30" i="10"/>
  <c r="C20" i="10"/>
  <c r="B20" i="10"/>
  <c r="B14" i="10"/>
  <c r="C10" i="10"/>
  <c r="B10" i="10"/>
  <c r="C7" i="10"/>
  <c r="B7" i="10"/>
  <c r="C33" i="10" l="1"/>
  <c r="C45" i="10" s="1"/>
  <c r="C22" i="10"/>
  <c r="B22" i="10"/>
  <c r="B45" i="10"/>
  <c r="B8" i="3" l="1"/>
  <c r="B9" i="3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исполнено за 2019 121вр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исполнено за 2019
(касса)111вр +
(финансирование) 611вр рег.класс 21101+26600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624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шр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624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идет с 14ф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примерно</t>
        </r>
      </text>
    </comment>
  </commentList>
</comments>
</file>

<file path=xl/sharedStrings.xml><?xml version="1.0" encoding="utf-8"?>
<sst xmlns="http://schemas.openxmlformats.org/spreadsheetml/2006/main" count="128" uniqueCount="53">
  <si>
    <t>Всего</t>
  </si>
  <si>
    <t>Бюджетные учреждения</t>
  </si>
  <si>
    <t>Отдел земельных, имущественных отношений и градостроительства</t>
  </si>
  <si>
    <t>Органы местного самоуправления</t>
  </si>
  <si>
    <t>МКУ "Комплексное обслуживание"</t>
  </si>
  <si>
    <t>Казенные учреждения</t>
  </si>
  <si>
    <t>работники общеотрасл.  рабочих профессий</t>
  </si>
  <si>
    <t>специалисты (общеотрасл)</t>
  </si>
  <si>
    <t>руководители структурных подразделений (общеотраслевые)</t>
  </si>
  <si>
    <t>работники рабочих профессий</t>
  </si>
  <si>
    <t>специалисты</t>
  </si>
  <si>
    <t>руководители структурных подразделений</t>
  </si>
  <si>
    <t>бюджетные</t>
  </si>
  <si>
    <t>в том числе</t>
  </si>
  <si>
    <t>выборные</t>
  </si>
  <si>
    <t>всего</t>
  </si>
  <si>
    <t>в том числе:</t>
  </si>
  <si>
    <t>Прочий персонал</t>
  </si>
  <si>
    <t>Основной персонал</t>
  </si>
  <si>
    <t>Среднесписочная численность</t>
  </si>
  <si>
    <t>Кол-во учреждений</t>
  </si>
  <si>
    <t>Наименование учреждения</t>
  </si>
  <si>
    <t>муницип. служащие</t>
  </si>
  <si>
    <t>руководители учреждения</t>
  </si>
  <si>
    <t>Штатная численность</t>
  </si>
  <si>
    <t>Наименование показателя</t>
  </si>
  <si>
    <t>Работники муниципальных учреждений</t>
  </si>
  <si>
    <t>Расходы на оплату труда (тыс.руб.)</t>
  </si>
  <si>
    <t>Сведения</t>
  </si>
  <si>
    <t>о численности муниципальных служащих и работников муниципальных  учреждений муниципального образования городское поселение Кандалакша Кандалакшского района  с указанием фактических затрат на их денежное содержание (заработную плату)</t>
  </si>
  <si>
    <t xml:space="preserve">Утверждено штатных единиц </t>
  </si>
  <si>
    <t>Численность работников фактическая</t>
  </si>
  <si>
    <t>Численность работников среднесписочная</t>
  </si>
  <si>
    <t>ШТАТНАЯ ЧИСЛЕННОСТЬ (на конец отчетного периода) учреждений г.п.Кандалакша (СВОД)</t>
  </si>
  <si>
    <t>Фактическая штатная числ всего (624ф на 08.04.2020)</t>
  </si>
  <si>
    <t>УГХ Администрации г.п.Кандалакша</t>
  </si>
  <si>
    <t>Администрация г.п..Кандалакша</t>
  </si>
  <si>
    <t>Совет депутатов г.п.Кандалакша</t>
  </si>
  <si>
    <t>МБУ "ЦССРМ"Гармония"</t>
  </si>
  <si>
    <t>МБУ "ДК"Металлург"</t>
  </si>
  <si>
    <t>МБУ "Музей истории города Кандалакша"</t>
  </si>
  <si>
    <t>МБУ "Кандалакшская ЦБС"</t>
  </si>
  <si>
    <t>МБУ "Редакция городской газеты"                                   ( 4чел за счет внебюджета в таблице не указаны)</t>
  </si>
  <si>
    <t>Автономные учреждения</t>
  </si>
  <si>
    <t>МАО "Дворец спорта"</t>
  </si>
  <si>
    <t>СРЕДНЕСПИСОЧНАЯ ЧИСЛЕННОСТЬ (на конец отчетного периода) учреждений г.п.Кандалакша</t>
  </si>
  <si>
    <t>руководитель</t>
  </si>
  <si>
    <t>Среднеспис числ всего (624ф на 08.04.2020)</t>
  </si>
  <si>
    <t>муницип. Служащие+ выборные</t>
  </si>
  <si>
    <t>на 31.12.2019</t>
  </si>
  <si>
    <t xml:space="preserve">ШТАТНАЯ ЧИСЛЕННОСТЬ на 31.12.2019 учреждений муниципального образования городское поселение Кандалакша Кандалакшского района </t>
  </si>
  <si>
    <t>ежемесячно до 05-го числа: на 01.01.2019</t>
  </si>
  <si>
    <t>по состоянию на 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</si>
</sst>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1" fillId="0" borderId="2">
      <alignment horizontal="left" wrapText="1"/>
    </xf>
    <xf numFmtId="0" fontId="2" fillId="0" borderId="0"/>
    <xf numFmtId="0" fontId="5" fillId="0" borderId="0"/>
    <xf numFmtId="0" fontId="6" fillId="0" borderId="0"/>
    <xf numFmtId="0" fontId="7" fillId="0" borderId="0"/>
    <xf numFmtId="0" fontId="7" fillId="0" borderId="0">
      <alignment horizontal="left" wrapText="1"/>
    </xf>
    <xf numFmtId="4" fontId="8" fillId="3" borderId="7">
      <alignment horizontal="right" vertical="top" shrinkToFit="1"/>
    </xf>
    <xf numFmtId="10" fontId="8" fillId="3" borderId="7">
      <alignment horizontal="right" vertical="top" shrinkToFit="1"/>
    </xf>
    <xf numFmtId="0" fontId="8" fillId="0" borderId="7">
      <alignment horizontal="left"/>
    </xf>
    <xf numFmtId="4" fontId="8" fillId="4" borderId="7">
      <alignment horizontal="right" vertical="top" shrinkToFit="1"/>
    </xf>
    <xf numFmtId="10" fontId="8" fillId="4" borderId="7">
      <alignment horizontal="right" vertical="top" shrinkToFit="1"/>
    </xf>
    <xf numFmtId="1" fontId="7" fillId="0" borderId="7">
      <alignment horizontal="center" vertical="top" shrinkToFit="1"/>
    </xf>
    <xf numFmtId="0" fontId="8" fillId="0" borderId="7">
      <alignment vertical="top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7">
      <alignment horizontal="center" vertical="center" wrapText="1"/>
    </xf>
    <xf numFmtId="0" fontId="7" fillId="0" borderId="0">
      <alignment horizontal="right"/>
    </xf>
    <xf numFmtId="0" fontId="9" fillId="0" borderId="0">
      <alignment horizontal="center"/>
    </xf>
    <xf numFmtId="0" fontId="9" fillId="0" borderId="0">
      <alignment horizontal="center" wrapText="1"/>
    </xf>
    <xf numFmtId="0" fontId="7" fillId="0" borderId="0">
      <alignment wrapText="1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5" borderId="0"/>
    <xf numFmtId="1" fontId="7" fillId="0" borderId="7">
      <alignment horizontal="left" vertical="top" wrapText="1" indent="2"/>
    </xf>
    <xf numFmtId="0" fontId="7" fillId="5" borderId="0">
      <alignment shrinkToFit="1"/>
    </xf>
    <xf numFmtId="4" fontId="7" fillId="0" borderId="7">
      <alignment horizontal="right" vertical="top" shrinkToFit="1"/>
    </xf>
    <xf numFmtId="10" fontId="7" fillId="0" borderId="7">
      <alignment horizontal="right" vertical="top" shrinkToFit="1"/>
    </xf>
    <xf numFmtId="0" fontId="7" fillId="0" borderId="0">
      <alignment vertical="top"/>
    </xf>
    <xf numFmtId="0" fontId="7" fillId="5" borderId="0">
      <alignment horizontal="center"/>
    </xf>
    <xf numFmtId="0" fontId="7" fillId="5" borderId="0">
      <alignment horizontal="left"/>
    </xf>
  </cellStyleXfs>
  <cellXfs count="50">
    <xf numFmtId="0" fontId="0" fillId="0" borderId="0" xfId="0"/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left" vertical="center" wrapText="1"/>
    </xf>
    <xf numFmtId="2" fontId="4" fillId="0" borderId="0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 applyAlignment="1">
      <alignment horizontal="center" vertical="center" wrapText="1"/>
    </xf>
    <xf numFmtId="2" fontId="4" fillId="0" borderId="0" xfId="3" applyNumberFormat="1" applyFont="1" applyFill="1" applyAlignment="1">
      <alignment horizontal="center" vertical="center" wrapText="1"/>
    </xf>
    <xf numFmtId="2" fontId="4" fillId="0" borderId="0" xfId="2" applyNumberFormat="1" applyFont="1" applyFill="1" applyAlignment="1">
      <alignment horizontal="center" vertical="center" wrapText="1"/>
    </xf>
    <xf numFmtId="2" fontId="4" fillId="0" borderId="3" xfId="3" applyNumberFormat="1" applyFont="1" applyFill="1" applyBorder="1" applyAlignment="1">
      <alignment horizontal="center" vertical="center" wrapText="1"/>
    </xf>
    <xf numFmtId="2" fontId="4" fillId="0" borderId="4" xfId="3" applyNumberFormat="1" applyFont="1" applyFill="1" applyBorder="1" applyAlignment="1">
      <alignment horizontal="center" vertical="center" wrapText="1"/>
    </xf>
    <xf numFmtId="2" fontId="4" fillId="0" borderId="5" xfId="3" applyNumberFormat="1" applyFont="1" applyFill="1" applyBorder="1" applyAlignment="1">
      <alignment horizontal="center" vertical="center" wrapText="1"/>
    </xf>
    <xf numFmtId="2" fontId="4" fillId="0" borderId="6" xfId="3" applyNumberFormat="1" applyFont="1" applyFill="1" applyBorder="1" applyAlignment="1">
      <alignment horizontal="center" vertical="center" wrapText="1"/>
    </xf>
    <xf numFmtId="2" fontId="4" fillId="0" borderId="0" xfId="3" applyNumberFormat="1" applyFont="1" applyFill="1" applyAlignment="1">
      <alignment horizontal="center" vertical="center" wrapText="1"/>
    </xf>
    <xf numFmtId="0" fontId="10" fillId="0" borderId="0" xfId="2" applyFont="1" applyAlignment="1">
      <alignment wrapText="1"/>
    </xf>
    <xf numFmtId="0" fontId="11" fillId="0" borderId="0" xfId="2" applyFont="1" applyFill="1"/>
    <xf numFmtId="0" fontId="11" fillId="0" borderId="0" xfId="2" applyFont="1"/>
    <xf numFmtId="0" fontId="12" fillId="0" borderId="1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3" fillId="6" borderId="1" xfId="2" applyFont="1" applyFill="1" applyBorder="1" applyAlignment="1"/>
    <xf numFmtId="0" fontId="3" fillId="6" borderId="1" xfId="2" applyFont="1" applyFill="1" applyBorder="1" applyAlignment="1">
      <alignment horizontal="center" vertical="center" wrapText="1"/>
    </xf>
    <xf numFmtId="2" fontId="3" fillId="6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/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2" fontId="3" fillId="6" borderId="1" xfId="2" applyNumberFormat="1" applyFont="1" applyFill="1" applyBorder="1" applyAlignment="1">
      <alignment horizontal="center"/>
    </xf>
    <xf numFmtId="0" fontId="11" fillId="7" borderId="1" xfId="2" applyFont="1" applyFill="1" applyBorder="1"/>
    <xf numFmtId="0" fontId="11" fillId="7" borderId="1" xfId="2" applyFont="1" applyFill="1" applyBorder="1" applyAlignment="1">
      <alignment wrapText="1"/>
    </xf>
    <xf numFmtId="3" fontId="3" fillId="6" borderId="1" xfId="2" applyNumberFormat="1" applyFont="1" applyFill="1" applyBorder="1" applyAlignment="1">
      <alignment horizontal="center"/>
    </xf>
    <xf numFmtId="4" fontId="3" fillId="6" borderId="1" xfId="2" applyNumberFormat="1" applyFont="1" applyFill="1" applyBorder="1" applyAlignment="1">
      <alignment horizontal="center"/>
    </xf>
    <xf numFmtId="0" fontId="11" fillId="8" borderId="1" xfId="2" applyFont="1" applyFill="1" applyBorder="1"/>
    <xf numFmtId="0" fontId="14" fillId="0" borderId="1" xfId="2" applyFont="1" applyBorder="1" applyAlignment="1">
      <alignment horizontal="center"/>
    </xf>
    <xf numFmtId="3" fontId="11" fillId="0" borderId="1" xfId="2" applyNumberFormat="1" applyFont="1" applyFill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3" fontId="11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 applyAlignment="1">
      <alignment horizontal="center"/>
    </xf>
    <xf numFmtId="164" fontId="11" fillId="0" borderId="1" xfId="2" applyNumberFormat="1" applyFont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0" fontId="3" fillId="6" borderId="1" xfId="2" applyFont="1" applyFill="1" applyBorder="1"/>
    <xf numFmtId="0" fontId="10" fillId="0" borderId="0" xfId="2" applyFont="1"/>
    <xf numFmtId="0" fontId="11" fillId="2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wrapText="1"/>
    </xf>
  </cellXfs>
  <cellStyles count="55">
    <cellStyle name="br" xfId="42"/>
    <cellStyle name="col" xfId="43"/>
    <cellStyle name="st195" xfId="1"/>
    <cellStyle name="style0" xfId="44"/>
    <cellStyle name="td" xfId="45"/>
    <cellStyle name="tr" xfId="46"/>
    <cellStyle name="xl21" xfId="47"/>
    <cellStyle name="xl22" xfId="37"/>
    <cellStyle name="xl23" xfId="48"/>
    <cellStyle name="xl24" xfId="5"/>
    <cellStyle name="xl25" xfId="36"/>
    <cellStyle name="xl26" xfId="12"/>
    <cellStyle name="xl27" xfId="35"/>
    <cellStyle name="xl28" xfId="34"/>
    <cellStyle name="xl29" xfId="33"/>
    <cellStyle name="xl30" xfId="32"/>
    <cellStyle name="xl31" xfId="31"/>
    <cellStyle name="xl32" xfId="30"/>
    <cellStyle name="xl33" xfId="49"/>
    <cellStyle name="xl34" xfId="29"/>
    <cellStyle name="xl35" xfId="28"/>
    <cellStyle name="xl36" xfId="27"/>
    <cellStyle name="xl37" xfId="26"/>
    <cellStyle name="xl38" xfId="9"/>
    <cellStyle name="xl39" xfId="25"/>
    <cellStyle name="xl40" xfId="50"/>
    <cellStyle name="xl41" xfId="7"/>
    <cellStyle name="xl42" xfId="41"/>
    <cellStyle name="xl43" xfId="24"/>
    <cellStyle name="xl44" xfId="23"/>
    <cellStyle name="xl45" xfId="22"/>
    <cellStyle name="xl46" xfId="21"/>
    <cellStyle name="xl47" xfId="20"/>
    <cellStyle name="xl48" xfId="19"/>
    <cellStyle name="xl49" xfId="18"/>
    <cellStyle name="xl50" xfId="17"/>
    <cellStyle name="xl51" xfId="16"/>
    <cellStyle name="xl52" xfId="15"/>
    <cellStyle name="xl53" xfId="14"/>
    <cellStyle name="xl54" xfId="6"/>
    <cellStyle name="xl55" xfId="51"/>
    <cellStyle name="xl56" xfId="8"/>
    <cellStyle name="xl57" xfId="40"/>
    <cellStyle name="xl58" xfId="39"/>
    <cellStyle name="xl59" xfId="38"/>
    <cellStyle name="xl60" xfId="52"/>
    <cellStyle name="xl61" xfId="13"/>
    <cellStyle name="xl62" xfId="53"/>
    <cellStyle name="xl63" xfId="54"/>
    <cellStyle name="xl64" xfId="10"/>
    <cellStyle name="xl65" xfId="1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I16"/>
  <sheetViews>
    <sheetView tabSelected="1" view="pageBreakPreview" zoomScale="120" zoomScaleNormal="100" zoomScaleSheetLayoutView="120" workbookViewId="0">
      <selection activeCell="C8" sqref="C8"/>
    </sheetView>
  </sheetViews>
  <sheetFormatPr defaultRowHeight="15.75" x14ac:dyDescent="0.25"/>
  <cols>
    <col min="1" max="1" width="43.7109375" style="7" customWidth="1"/>
    <col min="2" max="4" width="16.7109375" style="7" customWidth="1"/>
    <col min="5" max="5" width="15.140625" style="7" customWidth="1"/>
    <col min="6" max="251" width="9.140625" style="7"/>
    <col min="252" max="252" width="36.7109375" style="7" customWidth="1"/>
    <col min="253" max="253" width="13.5703125" style="7" customWidth="1"/>
    <col min="254" max="254" width="15.42578125" style="7" customWidth="1"/>
    <col min="255" max="255" width="16.5703125" style="7" customWidth="1"/>
    <col min="256" max="256" width="17.85546875" style="7" customWidth="1"/>
    <col min="257" max="257" width="13.7109375" style="7" customWidth="1"/>
    <col min="258" max="258" width="16.85546875" style="7" customWidth="1"/>
    <col min="259" max="259" width="17.42578125" style="7" customWidth="1"/>
    <col min="260" max="260" width="16.140625" style="7" customWidth="1"/>
    <col min="261" max="507" width="9.140625" style="7"/>
    <col min="508" max="508" width="36.7109375" style="7" customWidth="1"/>
    <col min="509" max="509" width="13.5703125" style="7" customWidth="1"/>
    <col min="510" max="510" width="15.42578125" style="7" customWidth="1"/>
    <col min="511" max="511" width="16.5703125" style="7" customWidth="1"/>
    <col min="512" max="512" width="17.85546875" style="7" customWidth="1"/>
    <col min="513" max="513" width="13.7109375" style="7" customWidth="1"/>
    <col min="514" max="514" width="16.85546875" style="7" customWidth="1"/>
    <col min="515" max="515" width="17.42578125" style="7" customWidth="1"/>
    <col min="516" max="516" width="16.140625" style="7" customWidth="1"/>
    <col min="517" max="763" width="9.140625" style="7"/>
    <col min="764" max="764" width="36.7109375" style="7" customWidth="1"/>
    <col min="765" max="765" width="13.5703125" style="7" customWidth="1"/>
    <col min="766" max="766" width="15.42578125" style="7" customWidth="1"/>
    <col min="767" max="767" width="16.5703125" style="7" customWidth="1"/>
    <col min="768" max="768" width="17.85546875" style="7" customWidth="1"/>
    <col min="769" max="769" width="13.7109375" style="7" customWidth="1"/>
    <col min="770" max="770" width="16.85546875" style="7" customWidth="1"/>
    <col min="771" max="771" width="17.42578125" style="7" customWidth="1"/>
    <col min="772" max="772" width="16.140625" style="7" customWidth="1"/>
    <col min="773" max="1019" width="9.140625" style="7"/>
    <col min="1020" max="1020" width="36.7109375" style="7" customWidth="1"/>
    <col min="1021" max="1021" width="13.5703125" style="7" customWidth="1"/>
    <col min="1022" max="1022" width="15.42578125" style="7" customWidth="1"/>
    <col min="1023" max="1023" width="16.5703125" style="7" customWidth="1"/>
    <col min="1024" max="1024" width="17.85546875" style="7" customWidth="1"/>
    <col min="1025" max="1025" width="13.7109375" style="7" customWidth="1"/>
    <col min="1026" max="1026" width="16.85546875" style="7" customWidth="1"/>
    <col min="1027" max="1027" width="17.42578125" style="7" customWidth="1"/>
    <col min="1028" max="1028" width="16.140625" style="7" customWidth="1"/>
    <col min="1029" max="1275" width="9.140625" style="7"/>
    <col min="1276" max="1276" width="36.7109375" style="7" customWidth="1"/>
    <col min="1277" max="1277" width="13.5703125" style="7" customWidth="1"/>
    <col min="1278" max="1278" width="15.42578125" style="7" customWidth="1"/>
    <col min="1279" max="1279" width="16.5703125" style="7" customWidth="1"/>
    <col min="1280" max="1280" width="17.85546875" style="7" customWidth="1"/>
    <col min="1281" max="1281" width="13.7109375" style="7" customWidth="1"/>
    <col min="1282" max="1282" width="16.85546875" style="7" customWidth="1"/>
    <col min="1283" max="1283" width="17.42578125" style="7" customWidth="1"/>
    <col min="1284" max="1284" width="16.140625" style="7" customWidth="1"/>
    <col min="1285" max="1531" width="9.140625" style="7"/>
    <col min="1532" max="1532" width="36.7109375" style="7" customWidth="1"/>
    <col min="1533" max="1533" width="13.5703125" style="7" customWidth="1"/>
    <col min="1534" max="1534" width="15.42578125" style="7" customWidth="1"/>
    <col min="1535" max="1535" width="16.5703125" style="7" customWidth="1"/>
    <col min="1536" max="1536" width="17.85546875" style="7" customWidth="1"/>
    <col min="1537" max="1537" width="13.7109375" style="7" customWidth="1"/>
    <col min="1538" max="1538" width="16.85546875" style="7" customWidth="1"/>
    <col min="1539" max="1539" width="17.42578125" style="7" customWidth="1"/>
    <col min="1540" max="1540" width="16.140625" style="7" customWidth="1"/>
    <col min="1541" max="1787" width="9.140625" style="7"/>
    <col min="1788" max="1788" width="36.7109375" style="7" customWidth="1"/>
    <col min="1789" max="1789" width="13.5703125" style="7" customWidth="1"/>
    <col min="1790" max="1790" width="15.42578125" style="7" customWidth="1"/>
    <col min="1791" max="1791" width="16.5703125" style="7" customWidth="1"/>
    <col min="1792" max="1792" width="17.85546875" style="7" customWidth="1"/>
    <col min="1793" max="1793" width="13.7109375" style="7" customWidth="1"/>
    <col min="1794" max="1794" width="16.85546875" style="7" customWidth="1"/>
    <col min="1795" max="1795" width="17.42578125" style="7" customWidth="1"/>
    <col min="1796" max="1796" width="16.140625" style="7" customWidth="1"/>
    <col min="1797" max="2043" width="9.140625" style="7"/>
    <col min="2044" max="2044" width="36.7109375" style="7" customWidth="1"/>
    <col min="2045" max="2045" width="13.5703125" style="7" customWidth="1"/>
    <col min="2046" max="2046" width="15.42578125" style="7" customWidth="1"/>
    <col min="2047" max="2047" width="16.5703125" style="7" customWidth="1"/>
    <col min="2048" max="2048" width="17.85546875" style="7" customWidth="1"/>
    <col min="2049" max="2049" width="13.7109375" style="7" customWidth="1"/>
    <col min="2050" max="2050" width="16.85546875" style="7" customWidth="1"/>
    <col min="2051" max="2051" width="17.42578125" style="7" customWidth="1"/>
    <col min="2052" max="2052" width="16.140625" style="7" customWidth="1"/>
    <col min="2053" max="2299" width="9.140625" style="7"/>
    <col min="2300" max="2300" width="36.7109375" style="7" customWidth="1"/>
    <col min="2301" max="2301" width="13.5703125" style="7" customWidth="1"/>
    <col min="2302" max="2302" width="15.42578125" style="7" customWidth="1"/>
    <col min="2303" max="2303" width="16.5703125" style="7" customWidth="1"/>
    <col min="2304" max="2304" width="17.85546875" style="7" customWidth="1"/>
    <col min="2305" max="2305" width="13.7109375" style="7" customWidth="1"/>
    <col min="2306" max="2306" width="16.85546875" style="7" customWidth="1"/>
    <col min="2307" max="2307" width="17.42578125" style="7" customWidth="1"/>
    <col min="2308" max="2308" width="16.140625" style="7" customWidth="1"/>
    <col min="2309" max="2555" width="9.140625" style="7"/>
    <col min="2556" max="2556" width="36.7109375" style="7" customWidth="1"/>
    <col min="2557" max="2557" width="13.5703125" style="7" customWidth="1"/>
    <col min="2558" max="2558" width="15.42578125" style="7" customWidth="1"/>
    <col min="2559" max="2559" width="16.5703125" style="7" customWidth="1"/>
    <col min="2560" max="2560" width="17.85546875" style="7" customWidth="1"/>
    <col min="2561" max="2561" width="13.7109375" style="7" customWidth="1"/>
    <col min="2562" max="2562" width="16.85546875" style="7" customWidth="1"/>
    <col min="2563" max="2563" width="17.42578125" style="7" customWidth="1"/>
    <col min="2564" max="2564" width="16.140625" style="7" customWidth="1"/>
    <col min="2565" max="2811" width="9.140625" style="7"/>
    <col min="2812" max="2812" width="36.7109375" style="7" customWidth="1"/>
    <col min="2813" max="2813" width="13.5703125" style="7" customWidth="1"/>
    <col min="2814" max="2814" width="15.42578125" style="7" customWidth="1"/>
    <col min="2815" max="2815" width="16.5703125" style="7" customWidth="1"/>
    <col min="2816" max="2816" width="17.85546875" style="7" customWidth="1"/>
    <col min="2817" max="2817" width="13.7109375" style="7" customWidth="1"/>
    <col min="2818" max="2818" width="16.85546875" style="7" customWidth="1"/>
    <col min="2819" max="2819" width="17.42578125" style="7" customWidth="1"/>
    <col min="2820" max="2820" width="16.140625" style="7" customWidth="1"/>
    <col min="2821" max="3067" width="9.140625" style="7"/>
    <col min="3068" max="3068" width="36.7109375" style="7" customWidth="1"/>
    <col min="3069" max="3069" width="13.5703125" style="7" customWidth="1"/>
    <col min="3070" max="3070" width="15.42578125" style="7" customWidth="1"/>
    <col min="3071" max="3071" width="16.5703125" style="7" customWidth="1"/>
    <col min="3072" max="3072" width="17.85546875" style="7" customWidth="1"/>
    <col min="3073" max="3073" width="13.7109375" style="7" customWidth="1"/>
    <col min="3074" max="3074" width="16.85546875" style="7" customWidth="1"/>
    <col min="3075" max="3075" width="17.42578125" style="7" customWidth="1"/>
    <col min="3076" max="3076" width="16.140625" style="7" customWidth="1"/>
    <col min="3077" max="3323" width="9.140625" style="7"/>
    <col min="3324" max="3324" width="36.7109375" style="7" customWidth="1"/>
    <col min="3325" max="3325" width="13.5703125" style="7" customWidth="1"/>
    <col min="3326" max="3326" width="15.42578125" style="7" customWidth="1"/>
    <col min="3327" max="3327" width="16.5703125" style="7" customWidth="1"/>
    <col min="3328" max="3328" width="17.85546875" style="7" customWidth="1"/>
    <col min="3329" max="3329" width="13.7109375" style="7" customWidth="1"/>
    <col min="3330" max="3330" width="16.85546875" style="7" customWidth="1"/>
    <col min="3331" max="3331" width="17.42578125" style="7" customWidth="1"/>
    <col min="3332" max="3332" width="16.140625" style="7" customWidth="1"/>
    <col min="3333" max="3579" width="9.140625" style="7"/>
    <col min="3580" max="3580" width="36.7109375" style="7" customWidth="1"/>
    <col min="3581" max="3581" width="13.5703125" style="7" customWidth="1"/>
    <col min="3582" max="3582" width="15.42578125" style="7" customWidth="1"/>
    <col min="3583" max="3583" width="16.5703125" style="7" customWidth="1"/>
    <col min="3584" max="3584" width="17.85546875" style="7" customWidth="1"/>
    <col min="3585" max="3585" width="13.7109375" style="7" customWidth="1"/>
    <col min="3586" max="3586" width="16.85546875" style="7" customWidth="1"/>
    <col min="3587" max="3587" width="17.42578125" style="7" customWidth="1"/>
    <col min="3588" max="3588" width="16.140625" style="7" customWidth="1"/>
    <col min="3589" max="3835" width="9.140625" style="7"/>
    <col min="3836" max="3836" width="36.7109375" style="7" customWidth="1"/>
    <col min="3837" max="3837" width="13.5703125" style="7" customWidth="1"/>
    <col min="3838" max="3838" width="15.42578125" style="7" customWidth="1"/>
    <col min="3839" max="3839" width="16.5703125" style="7" customWidth="1"/>
    <col min="3840" max="3840" width="17.85546875" style="7" customWidth="1"/>
    <col min="3841" max="3841" width="13.7109375" style="7" customWidth="1"/>
    <col min="3842" max="3842" width="16.85546875" style="7" customWidth="1"/>
    <col min="3843" max="3843" width="17.42578125" style="7" customWidth="1"/>
    <col min="3844" max="3844" width="16.140625" style="7" customWidth="1"/>
    <col min="3845" max="4091" width="9.140625" style="7"/>
    <col min="4092" max="4092" width="36.7109375" style="7" customWidth="1"/>
    <col min="4093" max="4093" width="13.5703125" style="7" customWidth="1"/>
    <col min="4094" max="4094" width="15.42578125" style="7" customWidth="1"/>
    <col min="4095" max="4095" width="16.5703125" style="7" customWidth="1"/>
    <col min="4096" max="4096" width="17.85546875" style="7" customWidth="1"/>
    <col min="4097" max="4097" width="13.7109375" style="7" customWidth="1"/>
    <col min="4098" max="4098" width="16.85546875" style="7" customWidth="1"/>
    <col min="4099" max="4099" width="17.42578125" style="7" customWidth="1"/>
    <col min="4100" max="4100" width="16.140625" style="7" customWidth="1"/>
    <col min="4101" max="4347" width="9.140625" style="7"/>
    <col min="4348" max="4348" width="36.7109375" style="7" customWidth="1"/>
    <col min="4349" max="4349" width="13.5703125" style="7" customWidth="1"/>
    <col min="4350" max="4350" width="15.42578125" style="7" customWidth="1"/>
    <col min="4351" max="4351" width="16.5703125" style="7" customWidth="1"/>
    <col min="4352" max="4352" width="17.85546875" style="7" customWidth="1"/>
    <col min="4353" max="4353" width="13.7109375" style="7" customWidth="1"/>
    <col min="4354" max="4354" width="16.85546875" style="7" customWidth="1"/>
    <col min="4355" max="4355" width="17.42578125" style="7" customWidth="1"/>
    <col min="4356" max="4356" width="16.140625" style="7" customWidth="1"/>
    <col min="4357" max="4603" width="9.140625" style="7"/>
    <col min="4604" max="4604" width="36.7109375" style="7" customWidth="1"/>
    <col min="4605" max="4605" width="13.5703125" style="7" customWidth="1"/>
    <col min="4606" max="4606" width="15.42578125" style="7" customWidth="1"/>
    <col min="4607" max="4607" width="16.5703125" style="7" customWidth="1"/>
    <col min="4608" max="4608" width="17.85546875" style="7" customWidth="1"/>
    <col min="4609" max="4609" width="13.7109375" style="7" customWidth="1"/>
    <col min="4610" max="4610" width="16.85546875" style="7" customWidth="1"/>
    <col min="4611" max="4611" width="17.42578125" style="7" customWidth="1"/>
    <col min="4612" max="4612" width="16.140625" style="7" customWidth="1"/>
    <col min="4613" max="4859" width="9.140625" style="7"/>
    <col min="4860" max="4860" width="36.7109375" style="7" customWidth="1"/>
    <col min="4861" max="4861" width="13.5703125" style="7" customWidth="1"/>
    <col min="4862" max="4862" width="15.42578125" style="7" customWidth="1"/>
    <col min="4863" max="4863" width="16.5703125" style="7" customWidth="1"/>
    <col min="4864" max="4864" width="17.85546875" style="7" customWidth="1"/>
    <col min="4865" max="4865" width="13.7109375" style="7" customWidth="1"/>
    <col min="4866" max="4866" width="16.85546875" style="7" customWidth="1"/>
    <col min="4867" max="4867" width="17.42578125" style="7" customWidth="1"/>
    <col min="4868" max="4868" width="16.140625" style="7" customWidth="1"/>
    <col min="4869" max="5115" width="9.140625" style="7"/>
    <col min="5116" max="5116" width="36.7109375" style="7" customWidth="1"/>
    <col min="5117" max="5117" width="13.5703125" style="7" customWidth="1"/>
    <col min="5118" max="5118" width="15.42578125" style="7" customWidth="1"/>
    <col min="5119" max="5119" width="16.5703125" style="7" customWidth="1"/>
    <col min="5120" max="5120" width="17.85546875" style="7" customWidth="1"/>
    <col min="5121" max="5121" width="13.7109375" style="7" customWidth="1"/>
    <col min="5122" max="5122" width="16.85546875" style="7" customWidth="1"/>
    <col min="5123" max="5123" width="17.42578125" style="7" customWidth="1"/>
    <col min="5124" max="5124" width="16.140625" style="7" customWidth="1"/>
    <col min="5125" max="5371" width="9.140625" style="7"/>
    <col min="5372" max="5372" width="36.7109375" style="7" customWidth="1"/>
    <col min="5373" max="5373" width="13.5703125" style="7" customWidth="1"/>
    <col min="5374" max="5374" width="15.42578125" style="7" customWidth="1"/>
    <col min="5375" max="5375" width="16.5703125" style="7" customWidth="1"/>
    <col min="5376" max="5376" width="17.85546875" style="7" customWidth="1"/>
    <col min="5377" max="5377" width="13.7109375" style="7" customWidth="1"/>
    <col min="5378" max="5378" width="16.85546875" style="7" customWidth="1"/>
    <col min="5379" max="5379" width="17.42578125" style="7" customWidth="1"/>
    <col min="5380" max="5380" width="16.140625" style="7" customWidth="1"/>
    <col min="5381" max="5627" width="9.140625" style="7"/>
    <col min="5628" max="5628" width="36.7109375" style="7" customWidth="1"/>
    <col min="5629" max="5629" width="13.5703125" style="7" customWidth="1"/>
    <col min="5630" max="5630" width="15.42578125" style="7" customWidth="1"/>
    <col min="5631" max="5631" width="16.5703125" style="7" customWidth="1"/>
    <col min="5632" max="5632" width="17.85546875" style="7" customWidth="1"/>
    <col min="5633" max="5633" width="13.7109375" style="7" customWidth="1"/>
    <col min="5634" max="5634" width="16.85546875" style="7" customWidth="1"/>
    <col min="5635" max="5635" width="17.42578125" style="7" customWidth="1"/>
    <col min="5636" max="5636" width="16.140625" style="7" customWidth="1"/>
    <col min="5637" max="5883" width="9.140625" style="7"/>
    <col min="5884" max="5884" width="36.7109375" style="7" customWidth="1"/>
    <col min="5885" max="5885" width="13.5703125" style="7" customWidth="1"/>
    <col min="5886" max="5886" width="15.42578125" style="7" customWidth="1"/>
    <col min="5887" max="5887" width="16.5703125" style="7" customWidth="1"/>
    <col min="5888" max="5888" width="17.85546875" style="7" customWidth="1"/>
    <col min="5889" max="5889" width="13.7109375" style="7" customWidth="1"/>
    <col min="5890" max="5890" width="16.85546875" style="7" customWidth="1"/>
    <col min="5891" max="5891" width="17.42578125" style="7" customWidth="1"/>
    <col min="5892" max="5892" width="16.140625" style="7" customWidth="1"/>
    <col min="5893" max="6139" width="9.140625" style="7"/>
    <col min="6140" max="6140" width="36.7109375" style="7" customWidth="1"/>
    <col min="6141" max="6141" width="13.5703125" style="7" customWidth="1"/>
    <col min="6142" max="6142" width="15.42578125" style="7" customWidth="1"/>
    <col min="6143" max="6143" width="16.5703125" style="7" customWidth="1"/>
    <col min="6144" max="6144" width="17.85546875" style="7" customWidth="1"/>
    <col min="6145" max="6145" width="13.7109375" style="7" customWidth="1"/>
    <col min="6146" max="6146" width="16.85546875" style="7" customWidth="1"/>
    <col min="6147" max="6147" width="17.42578125" style="7" customWidth="1"/>
    <col min="6148" max="6148" width="16.140625" style="7" customWidth="1"/>
    <col min="6149" max="6395" width="9.140625" style="7"/>
    <col min="6396" max="6396" width="36.7109375" style="7" customWidth="1"/>
    <col min="6397" max="6397" width="13.5703125" style="7" customWidth="1"/>
    <col min="6398" max="6398" width="15.42578125" style="7" customWidth="1"/>
    <col min="6399" max="6399" width="16.5703125" style="7" customWidth="1"/>
    <col min="6400" max="6400" width="17.85546875" style="7" customWidth="1"/>
    <col min="6401" max="6401" width="13.7109375" style="7" customWidth="1"/>
    <col min="6402" max="6402" width="16.85546875" style="7" customWidth="1"/>
    <col min="6403" max="6403" width="17.42578125" style="7" customWidth="1"/>
    <col min="6404" max="6404" width="16.140625" style="7" customWidth="1"/>
    <col min="6405" max="6651" width="9.140625" style="7"/>
    <col min="6652" max="6652" width="36.7109375" style="7" customWidth="1"/>
    <col min="6653" max="6653" width="13.5703125" style="7" customWidth="1"/>
    <col min="6654" max="6654" width="15.42578125" style="7" customWidth="1"/>
    <col min="6655" max="6655" width="16.5703125" style="7" customWidth="1"/>
    <col min="6656" max="6656" width="17.85546875" style="7" customWidth="1"/>
    <col min="6657" max="6657" width="13.7109375" style="7" customWidth="1"/>
    <col min="6658" max="6658" width="16.85546875" style="7" customWidth="1"/>
    <col min="6659" max="6659" width="17.42578125" style="7" customWidth="1"/>
    <col min="6660" max="6660" width="16.140625" style="7" customWidth="1"/>
    <col min="6661" max="6907" width="9.140625" style="7"/>
    <col min="6908" max="6908" width="36.7109375" style="7" customWidth="1"/>
    <col min="6909" max="6909" width="13.5703125" style="7" customWidth="1"/>
    <col min="6910" max="6910" width="15.42578125" style="7" customWidth="1"/>
    <col min="6911" max="6911" width="16.5703125" style="7" customWidth="1"/>
    <col min="6912" max="6912" width="17.85546875" style="7" customWidth="1"/>
    <col min="6913" max="6913" width="13.7109375" style="7" customWidth="1"/>
    <col min="6914" max="6914" width="16.85546875" style="7" customWidth="1"/>
    <col min="6915" max="6915" width="17.42578125" style="7" customWidth="1"/>
    <col min="6916" max="6916" width="16.140625" style="7" customWidth="1"/>
    <col min="6917" max="7163" width="9.140625" style="7"/>
    <col min="7164" max="7164" width="36.7109375" style="7" customWidth="1"/>
    <col min="7165" max="7165" width="13.5703125" style="7" customWidth="1"/>
    <col min="7166" max="7166" width="15.42578125" style="7" customWidth="1"/>
    <col min="7167" max="7167" width="16.5703125" style="7" customWidth="1"/>
    <col min="7168" max="7168" width="17.85546875" style="7" customWidth="1"/>
    <col min="7169" max="7169" width="13.7109375" style="7" customWidth="1"/>
    <col min="7170" max="7170" width="16.85546875" style="7" customWidth="1"/>
    <col min="7171" max="7171" width="17.42578125" style="7" customWidth="1"/>
    <col min="7172" max="7172" width="16.140625" style="7" customWidth="1"/>
    <col min="7173" max="7419" width="9.140625" style="7"/>
    <col min="7420" max="7420" width="36.7109375" style="7" customWidth="1"/>
    <col min="7421" max="7421" width="13.5703125" style="7" customWidth="1"/>
    <col min="7422" max="7422" width="15.42578125" style="7" customWidth="1"/>
    <col min="7423" max="7423" width="16.5703125" style="7" customWidth="1"/>
    <col min="7424" max="7424" width="17.85546875" style="7" customWidth="1"/>
    <col min="7425" max="7425" width="13.7109375" style="7" customWidth="1"/>
    <col min="7426" max="7426" width="16.85546875" style="7" customWidth="1"/>
    <col min="7427" max="7427" width="17.42578125" style="7" customWidth="1"/>
    <col min="7428" max="7428" width="16.140625" style="7" customWidth="1"/>
    <col min="7429" max="7675" width="9.140625" style="7"/>
    <col min="7676" max="7676" width="36.7109375" style="7" customWidth="1"/>
    <col min="7677" max="7677" width="13.5703125" style="7" customWidth="1"/>
    <col min="7678" max="7678" width="15.42578125" style="7" customWidth="1"/>
    <col min="7679" max="7679" width="16.5703125" style="7" customWidth="1"/>
    <col min="7680" max="7680" width="17.85546875" style="7" customWidth="1"/>
    <col min="7681" max="7681" width="13.7109375" style="7" customWidth="1"/>
    <col min="7682" max="7682" width="16.85546875" style="7" customWidth="1"/>
    <col min="7683" max="7683" width="17.42578125" style="7" customWidth="1"/>
    <col min="7684" max="7684" width="16.140625" style="7" customWidth="1"/>
    <col min="7685" max="7931" width="9.140625" style="7"/>
    <col min="7932" max="7932" width="36.7109375" style="7" customWidth="1"/>
    <col min="7933" max="7933" width="13.5703125" style="7" customWidth="1"/>
    <col min="7934" max="7934" width="15.42578125" style="7" customWidth="1"/>
    <col min="7935" max="7935" width="16.5703125" style="7" customWidth="1"/>
    <col min="7936" max="7936" width="17.85546875" style="7" customWidth="1"/>
    <col min="7937" max="7937" width="13.7109375" style="7" customWidth="1"/>
    <col min="7938" max="7938" width="16.85546875" style="7" customWidth="1"/>
    <col min="7939" max="7939" width="17.42578125" style="7" customWidth="1"/>
    <col min="7940" max="7940" width="16.140625" style="7" customWidth="1"/>
    <col min="7941" max="8187" width="9.140625" style="7"/>
    <col min="8188" max="8188" width="36.7109375" style="7" customWidth="1"/>
    <col min="8189" max="8189" width="13.5703125" style="7" customWidth="1"/>
    <col min="8190" max="8190" width="15.42578125" style="7" customWidth="1"/>
    <col min="8191" max="8191" width="16.5703125" style="7" customWidth="1"/>
    <col min="8192" max="8192" width="17.85546875" style="7" customWidth="1"/>
    <col min="8193" max="8193" width="13.7109375" style="7" customWidth="1"/>
    <col min="8194" max="8194" width="16.85546875" style="7" customWidth="1"/>
    <col min="8195" max="8195" width="17.42578125" style="7" customWidth="1"/>
    <col min="8196" max="8196" width="16.140625" style="7" customWidth="1"/>
    <col min="8197" max="8443" width="9.140625" style="7"/>
    <col min="8444" max="8444" width="36.7109375" style="7" customWidth="1"/>
    <col min="8445" max="8445" width="13.5703125" style="7" customWidth="1"/>
    <col min="8446" max="8446" width="15.42578125" style="7" customWidth="1"/>
    <col min="8447" max="8447" width="16.5703125" style="7" customWidth="1"/>
    <col min="8448" max="8448" width="17.85546875" style="7" customWidth="1"/>
    <col min="8449" max="8449" width="13.7109375" style="7" customWidth="1"/>
    <col min="8450" max="8450" width="16.85546875" style="7" customWidth="1"/>
    <col min="8451" max="8451" width="17.42578125" style="7" customWidth="1"/>
    <col min="8452" max="8452" width="16.140625" style="7" customWidth="1"/>
    <col min="8453" max="8699" width="9.140625" style="7"/>
    <col min="8700" max="8700" width="36.7109375" style="7" customWidth="1"/>
    <col min="8701" max="8701" width="13.5703125" style="7" customWidth="1"/>
    <col min="8702" max="8702" width="15.42578125" style="7" customWidth="1"/>
    <col min="8703" max="8703" width="16.5703125" style="7" customWidth="1"/>
    <col min="8704" max="8704" width="17.85546875" style="7" customWidth="1"/>
    <col min="8705" max="8705" width="13.7109375" style="7" customWidth="1"/>
    <col min="8706" max="8706" width="16.85546875" style="7" customWidth="1"/>
    <col min="8707" max="8707" width="17.42578125" style="7" customWidth="1"/>
    <col min="8708" max="8708" width="16.140625" style="7" customWidth="1"/>
    <col min="8709" max="8955" width="9.140625" style="7"/>
    <col min="8956" max="8956" width="36.7109375" style="7" customWidth="1"/>
    <col min="8957" max="8957" width="13.5703125" style="7" customWidth="1"/>
    <col min="8958" max="8958" width="15.42578125" style="7" customWidth="1"/>
    <col min="8959" max="8959" width="16.5703125" style="7" customWidth="1"/>
    <col min="8960" max="8960" width="17.85546875" style="7" customWidth="1"/>
    <col min="8961" max="8961" width="13.7109375" style="7" customWidth="1"/>
    <col min="8962" max="8962" width="16.85546875" style="7" customWidth="1"/>
    <col min="8963" max="8963" width="17.42578125" style="7" customWidth="1"/>
    <col min="8964" max="8964" width="16.140625" style="7" customWidth="1"/>
    <col min="8965" max="9211" width="9.140625" style="7"/>
    <col min="9212" max="9212" width="36.7109375" style="7" customWidth="1"/>
    <col min="9213" max="9213" width="13.5703125" style="7" customWidth="1"/>
    <col min="9214" max="9214" width="15.42578125" style="7" customWidth="1"/>
    <col min="9215" max="9215" width="16.5703125" style="7" customWidth="1"/>
    <col min="9216" max="9216" width="17.85546875" style="7" customWidth="1"/>
    <col min="9217" max="9217" width="13.7109375" style="7" customWidth="1"/>
    <col min="9218" max="9218" width="16.85546875" style="7" customWidth="1"/>
    <col min="9219" max="9219" width="17.42578125" style="7" customWidth="1"/>
    <col min="9220" max="9220" width="16.140625" style="7" customWidth="1"/>
    <col min="9221" max="9467" width="9.140625" style="7"/>
    <col min="9468" max="9468" width="36.7109375" style="7" customWidth="1"/>
    <col min="9469" max="9469" width="13.5703125" style="7" customWidth="1"/>
    <col min="9470" max="9470" width="15.42578125" style="7" customWidth="1"/>
    <col min="9471" max="9471" width="16.5703125" style="7" customWidth="1"/>
    <col min="9472" max="9472" width="17.85546875" style="7" customWidth="1"/>
    <col min="9473" max="9473" width="13.7109375" style="7" customWidth="1"/>
    <col min="9474" max="9474" width="16.85546875" style="7" customWidth="1"/>
    <col min="9475" max="9475" width="17.42578125" style="7" customWidth="1"/>
    <col min="9476" max="9476" width="16.140625" style="7" customWidth="1"/>
    <col min="9477" max="9723" width="9.140625" style="7"/>
    <col min="9724" max="9724" width="36.7109375" style="7" customWidth="1"/>
    <col min="9725" max="9725" width="13.5703125" style="7" customWidth="1"/>
    <col min="9726" max="9726" width="15.42578125" style="7" customWidth="1"/>
    <col min="9727" max="9727" width="16.5703125" style="7" customWidth="1"/>
    <col min="9728" max="9728" width="17.85546875" style="7" customWidth="1"/>
    <col min="9729" max="9729" width="13.7109375" style="7" customWidth="1"/>
    <col min="9730" max="9730" width="16.85546875" style="7" customWidth="1"/>
    <col min="9731" max="9731" width="17.42578125" style="7" customWidth="1"/>
    <col min="9732" max="9732" width="16.140625" style="7" customWidth="1"/>
    <col min="9733" max="9979" width="9.140625" style="7"/>
    <col min="9980" max="9980" width="36.7109375" style="7" customWidth="1"/>
    <col min="9981" max="9981" width="13.5703125" style="7" customWidth="1"/>
    <col min="9982" max="9982" width="15.42578125" style="7" customWidth="1"/>
    <col min="9983" max="9983" width="16.5703125" style="7" customWidth="1"/>
    <col min="9984" max="9984" width="17.85546875" style="7" customWidth="1"/>
    <col min="9985" max="9985" width="13.7109375" style="7" customWidth="1"/>
    <col min="9986" max="9986" width="16.85546875" style="7" customWidth="1"/>
    <col min="9987" max="9987" width="17.42578125" style="7" customWidth="1"/>
    <col min="9988" max="9988" width="16.140625" style="7" customWidth="1"/>
    <col min="9989" max="10235" width="9.140625" style="7"/>
    <col min="10236" max="10236" width="36.7109375" style="7" customWidth="1"/>
    <col min="10237" max="10237" width="13.5703125" style="7" customWidth="1"/>
    <col min="10238" max="10238" width="15.42578125" style="7" customWidth="1"/>
    <col min="10239" max="10239" width="16.5703125" style="7" customWidth="1"/>
    <col min="10240" max="10240" width="17.85546875" style="7" customWidth="1"/>
    <col min="10241" max="10241" width="13.7109375" style="7" customWidth="1"/>
    <col min="10242" max="10242" width="16.85546875" style="7" customWidth="1"/>
    <col min="10243" max="10243" width="17.42578125" style="7" customWidth="1"/>
    <col min="10244" max="10244" width="16.140625" style="7" customWidth="1"/>
    <col min="10245" max="10491" width="9.140625" style="7"/>
    <col min="10492" max="10492" width="36.7109375" style="7" customWidth="1"/>
    <col min="10493" max="10493" width="13.5703125" style="7" customWidth="1"/>
    <col min="10494" max="10494" width="15.42578125" style="7" customWidth="1"/>
    <col min="10495" max="10495" width="16.5703125" style="7" customWidth="1"/>
    <col min="10496" max="10496" width="17.85546875" style="7" customWidth="1"/>
    <col min="10497" max="10497" width="13.7109375" style="7" customWidth="1"/>
    <col min="10498" max="10498" width="16.85546875" style="7" customWidth="1"/>
    <col min="10499" max="10499" width="17.42578125" style="7" customWidth="1"/>
    <col min="10500" max="10500" width="16.140625" style="7" customWidth="1"/>
    <col min="10501" max="10747" width="9.140625" style="7"/>
    <col min="10748" max="10748" width="36.7109375" style="7" customWidth="1"/>
    <col min="10749" max="10749" width="13.5703125" style="7" customWidth="1"/>
    <col min="10750" max="10750" width="15.42578125" style="7" customWidth="1"/>
    <col min="10751" max="10751" width="16.5703125" style="7" customWidth="1"/>
    <col min="10752" max="10752" width="17.85546875" style="7" customWidth="1"/>
    <col min="10753" max="10753" width="13.7109375" style="7" customWidth="1"/>
    <col min="10754" max="10754" width="16.85546875" style="7" customWidth="1"/>
    <col min="10755" max="10755" width="17.42578125" style="7" customWidth="1"/>
    <col min="10756" max="10756" width="16.140625" style="7" customWidth="1"/>
    <col min="10757" max="11003" width="9.140625" style="7"/>
    <col min="11004" max="11004" width="36.7109375" style="7" customWidth="1"/>
    <col min="11005" max="11005" width="13.5703125" style="7" customWidth="1"/>
    <col min="11006" max="11006" width="15.42578125" style="7" customWidth="1"/>
    <col min="11007" max="11007" width="16.5703125" style="7" customWidth="1"/>
    <col min="11008" max="11008" width="17.85546875" style="7" customWidth="1"/>
    <col min="11009" max="11009" width="13.7109375" style="7" customWidth="1"/>
    <col min="11010" max="11010" width="16.85546875" style="7" customWidth="1"/>
    <col min="11011" max="11011" width="17.42578125" style="7" customWidth="1"/>
    <col min="11012" max="11012" width="16.140625" style="7" customWidth="1"/>
    <col min="11013" max="11259" width="9.140625" style="7"/>
    <col min="11260" max="11260" width="36.7109375" style="7" customWidth="1"/>
    <col min="11261" max="11261" width="13.5703125" style="7" customWidth="1"/>
    <col min="11262" max="11262" width="15.42578125" style="7" customWidth="1"/>
    <col min="11263" max="11263" width="16.5703125" style="7" customWidth="1"/>
    <col min="11264" max="11264" width="17.85546875" style="7" customWidth="1"/>
    <col min="11265" max="11265" width="13.7109375" style="7" customWidth="1"/>
    <col min="11266" max="11266" width="16.85546875" style="7" customWidth="1"/>
    <col min="11267" max="11267" width="17.42578125" style="7" customWidth="1"/>
    <col min="11268" max="11268" width="16.140625" style="7" customWidth="1"/>
    <col min="11269" max="11515" width="9.140625" style="7"/>
    <col min="11516" max="11516" width="36.7109375" style="7" customWidth="1"/>
    <col min="11517" max="11517" width="13.5703125" style="7" customWidth="1"/>
    <col min="11518" max="11518" width="15.42578125" style="7" customWidth="1"/>
    <col min="11519" max="11519" width="16.5703125" style="7" customWidth="1"/>
    <col min="11520" max="11520" width="17.85546875" style="7" customWidth="1"/>
    <col min="11521" max="11521" width="13.7109375" style="7" customWidth="1"/>
    <col min="11522" max="11522" width="16.85546875" style="7" customWidth="1"/>
    <col min="11523" max="11523" width="17.42578125" style="7" customWidth="1"/>
    <col min="11524" max="11524" width="16.140625" style="7" customWidth="1"/>
    <col min="11525" max="11771" width="9.140625" style="7"/>
    <col min="11772" max="11772" width="36.7109375" style="7" customWidth="1"/>
    <col min="11773" max="11773" width="13.5703125" style="7" customWidth="1"/>
    <col min="11774" max="11774" width="15.42578125" style="7" customWidth="1"/>
    <col min="11775" max="11775" width="16.5703125" style="7" customWidth="1"/>
    <col min="11776" max="11776" width="17.85546875" style="7" customWidth="1"/>
    <col min="11777" max="11777" width="13.7109375" style="7" customWidth="1"/>
    <col min="11778" max="11778" width="16.85546875" style="7" customWidth="1"/>
    <col min="11779" max="11779" width="17.42578125" style="7" customWidth="1"/>
    <col min="11780" max="11780" width="16.140625" style="7" customWidth="1"/>
    <col min="11781" max="12027" width="9.140625" style="7"/>
    <col min="12028" max="12028" width="36.7109375" style="7" customWidth="1"/>
    <col min="12029" max="12029" width="13.5703125" style="7" customWidth="1"/>
    <col min="12030" max="12030" width="15.42578125" style="7" customWidth="1"/>
    <col min="12031" max="12031" width="16.5703125" style="7" customWidth="1"/>
    <col min="12032" max="12032" width="17.85546875" style="7" customWidth="1"/>
    <col min="12033" max="12033" width="13.7109375" style="7" customWidth="1"/>
    <col min="12034" max="12034" width="16.85546875" style="7" customWidth="1"/>
    <col min="12035" max="12035" width="17.42578125" style="7" customWidth="1"/>
    <col min="12036" max="12036" width="16.140625" style="7" customWidth="1"/>
    <col min="12037" max="12283" width="9.140625" style="7"/>
    <col min="12284" max="12284" width="36.7109375" style="7" customWidth="1"/>
    <col min="12285" max="12285" width="13.5703125" style="7" customWidth="1"/>
    <col min="12286" max="12286" width="15.42578125" style="7" customWidth="1"/>
    <col min="12287" max="12287" width="16.5703125" style="7" customWidth="1"/>
    <col min="12288" max="12288" width="17.85546875" style="7" customWidth="1"/>
    <col min="12289" max="12289" width="13.7109375" style="7" customWidth="1"/>
    <col min="12290" max="12290" width="16.85546875" style="7" customWidth="1"/>
    <col min="12291" max="12291" width="17.42578125" style="7" customWidth="1"/>
    <col min="12292" max="12292" width="16.140625" style="7" customWidth="1"/>
    <col min="12293" max="12539" width="9.140625" style="7"/>
    <col min="12540" max="12540" width="36.7109375" style="7" customWidth="1"/>
    <col min="12541" max="12541" width="13.5703125" style="7" customWidth="1"/>
    <col min="12542" max="12542" width="15.42578125" style="7" customWidth="1"/>
    <col min="12543" max="12543" width="16.5703125" style="7" customWidth="1"/>
    <col min="12544" max="12544" width="17.85546875" style="7" customWidth="1"/>
    <col min="12545" max="12545" width="13.7109375" style="7" customWidth="1"/>
    <col min="12546" max="12546" width="16.85546875" style="7" customWidth="1"/>
    <col min="12547" max="12547" width="17.42578125" style="7" customWidth="1"/>
    <col min="12548" max="12548" width="16.140625" style="7" customWidth="1"/>
    <col min="12549" max="12795" width="9.140625" style="7"/>
    <col min="12796" max="12796" width="36.7109375" style="7" customWidth="1"/>
    <col min="12797" max="12797" width="13.5703125" style="7" customWidth="1"/>
    <col min="12798" max="12798" width="15.42578125" style="7" customWidth="1"/>
    <col min="12799" max="12799" width="16.5703125" style="7" customWidth="1"/>
    <col min="12800" max="12800" width="17.85546875" style="7" customWidth="1"/>
    <col min="12801" max="12801" width="13.7109375" style="7" customWidth="1"/>
    <col min="12802" max="12802" width="16.85546875" style="7" customWidth="1"/>
    <col min="12803" max="12803" width="17.42578125" style="7" customWidth="1"/>
    <col min="12804" max="12804" width="16.140625" style="7" customWidth="1"/>
    <col min="12805" max="13051" width="9.140625" style="7"/>
    <col min="13052" max="13052" width="36.7109375" style="7" customWidth="1"/>
    <col min="13053" max="13053" width="13.5703125" style="7" customWidth="1"/>
    <col min="13054" max="13054" width="15.42578125" style="7" customWidth="1"/>
    <col min="13055" max="13055" width="16.5703125" style="7" customWidth="1"/>
    <col min="13056" max="13056" width="17.85546875" style="7" customWidth="1"/>
    <col min="13057" max="13057" width="13.7109375" style="7" customWidth="1"/>
    <col min="13058" max="13058" width="16.85546875" style="7" customWidth="1"/>
    <col min="13059" max="13059" width="17.42578125" style="7" customWidth="1"/>
    <col min="13060" max="13060" width="16.140625" style="7" customWidth="1"/>
    <col min="13061" max="13307" width="9.140625" style="7"/>
    <col min="13308" max="13308" width="36.7109375" style="7" customWidth="1"/>
    <col min="13309" max="13309" width="13.5703125" style="7" customWidth="1"/>
    <col min="13310" max="13310" width="15.42578125" style="7" customWidth="1"/>
    <col min="13311" max="13311" width="16.5703125" style="7" customWidth="1"/>
    <col min="13312" max="13312" width="17.85546875" style="7" customWidth="1"/>
    <col min="13313" max="13313" width="13.7109375" style="7" customWidth="1"/>
    <col min="13314" max="13314" width="16.85546875" style="7" customWidth="1"/>
    <col min="13315" max="13315" width="17.42578125" style="7" customWidth="1"/>
    <col min="13316" max="13316" width="16.140625" style="7" customWidth="1"/>
    <col min="13317" max="13563" width="9.140625" style="7"/>
    <col min="13564" max="13564" width="36.7109375" style="7" customWidth="1"/>
    <col min="13565" max="13565" width="13.5703125" style="7" customWidth="1"/>
    <col min="13566" max="13566" width="15.42578125" style="7" customWidth="1"/>
    <col min="13567" max="13567" width="16.5703125" style="7" customWidth="1"/>
    <col min="13568" max="13568" width="17.85546875" style="7" customWidth="1"/>
    <col min="13569" max="13569" width="13.7109375" style="7" customWidth="1"/>
    <col min="13570" max="13570" width="16.85546875" style="7" customWidth="1"/>
    <col min="13571" max="13571" width="17.42578125" style="7" customWidth="1"/>
    <col min="13572" max="13572" width="16.140625" style="7" customWidth="1"/>
    <col min="13573" max="13819" width="9.140625" style="7"/>
    <col min="13820" max="13820" width="36.7109375" style="7" customWidth="1"/>
    <col min="13821" max="13821" width="13.5703125" style="7" customWidth="1"/>
    <col min="13822" max="13822" width="15.42578125" style="7" customWidth="1"/>
    <col min="13823" max="13823" width="16.5703125" style="7" customWidth="1"/>
    <col min="13824" max="13824" width="17.85546875" style="7" customWidth="1"/>
    <col min="13825" max="13825" width="13.7109375" style="7" customWidth="1"/>
    <col min="13826" max="13826" width="16.85546875" style="7" customWidth="1"/>
    <col min="13827" max="13827" width="17.42578125" style="7" customWidth="1"/>
    <col min="13828" max="13828" width="16.140625" style="7" customWidth="1"/>
    <col min="13829" max="14075" width="9.140625" style="7"/>
    <col min="14076" max="14076" width="36.7109375" style="7" customWidth="1"/>
    <col min="14077" max="14077" width="13.5703125" style="7" customWidth="1"/>
    <col min="14078" max="14078" width="15.42578125" style="7" customWidth="1"/>
    <col min="14079" max="14079" width="16.5703125" style="7" customWidth="1"/>
    <col min="14080" max="14080" width="17.85546875" style="7" customWidth="1"/>
    <col min="14081" max="14081" width="13.7109375" style="7" customWidth="1"/>
    <col min="14082" max="14082" width="16.85546875" style="7" customWidth="1"/>
    <col min="14083" max="14083" width="17.42578125" style="7" customWidth="1"/>
    <col min="14084" max="14084" width="16.140625" style="7" customWidth="1"/>
    <col min="14085" max="14331" width="9.140625" style="7"/>
    <col min="14332" max="14332" width="36.7109375" style="7" customWidth="1"/>
    <col min="14333" max="14333" width="13.5703125" style="7" customWidth="1"/>
    <col min="14334" max="14334" width="15.42578125" style="7" customWidth="1"/>
    <col min="14335" max="14335" width="16.5703125" style="7" customWidth="1"/>
    <col min="14336" max="14336" width="17.85546875" style="7" customWidth="1"/>
    <col min="14337" max="14337" width="13.7109375" style="7" customWidth="1"/>
    <col min="14338" max="14338" width="16.85546875" style="7" customWidth="1"/>
    <col min="14339" max="14339" width="17.42578125" style="7" customWidth="1"/>
    <col min="14340" max="14340" width="16.140625" style="7" customWidth="1"/>
    <col min="14341" max="14587" width="9.140625" style="7"/>
    <col min="14588" max="14588" width="36.7109375" style="7" customWidth="1"/>
    <col min="14589" max="14589" width="13.5703125" style="7" customWidth="1"/>
    <col min="14590" max="14590" width="15.42578125" style="7" customWidth="1"/>
    <col min="14591" max="14591" width="16.5703125" style="7" customWidth="1"/>
    <col min="14592" max="14592" width="17.85546875" style="7" customWidth="1"/>
    <col min="14593" max="14593" width="13.7109375" style="7" customWidth="1"/>
    <col min="14594" max="14594" width="16.85546875" style="7" customWidth="1"/>
    <col min="14595" max="14595" width="17.42578125" style="7" customWidth="1"/>
    <col min="14596" max="14596" width="16.140625" style="7" customWidth="1"/>
    <col min="14597" max="14843" width="9.140625" style="7"/>
    <col min="14844" max="14844" width="36.7109375" style="7" customWidth="1"/>
    <col min="14845" max="14845" width="13.5703125" style="7" customWidth="1"/>
    <col min="14846" max="14846" width="15.42578125" style="7" customWidth="1"/>
    <col min="14847" max="14847" width="16.5703125" style="7" customWidth="1"/>
    <col min="14848" max="14848" width="17.85546875" style="7" customWidth="1"/>
    <col min="14849" max="14849" width="13.7109375" style="7" customWidth="1"/>
    <col min="14850" max="14850" width="16.85546875" style="7" customWidth="1"/>
    <col min="14851" max="14851" width="17.42578125" style="7" customWidth="1"/>
    <col min="14852" max="14852" width="16.140625" style="7" customWidth="1"/>
    <col min="14853" max="15099" width="9.140625" style="7"/>
    <col min="15100" max="15100" width="36.7109375" style="7" customWidth="1"/>
    <col min="15101" max="15101" width="13.5703125" style="7" customWidth="1"/>
    <col min="15102" max="15102" width="15.42578125" style="7" customWidth="1"/>
    <col min="15103" max="15103" width="16.5703125" style="7" customWidth="1"/>
    <col min="15104" max="15104" width="17.85546875" style="7" customWidth="1"/>
    <col min="15105" max="15105" width="13.7109375" style="7" customWidth="1"/>
    <col min="15106" max="15106" width="16.85546875" style="7" customWidth="1"/>
    <col min="15107" max="15107" width="17.42578125" style="7" customWidth="1"/>
    <col min="15108" max="15108" width="16.140625" style="7" customWidth="1"/>
    <col min="15109" max="15355" width="9.140625" style="7"/>
    <col min="15356" max="15356" width="36.7109375" style="7" customWidth="1"/>
    <col min="15357" max="15357" width="13.5703125" style="7" customWidth="1"/>
    <col min="15358" max="15358" width="15.42578125" style="7" customWidth="1"/>
    <col min="15359" max="15359" width="16.5703125" style="7" customWidth="1"/>
    <col min="15360" max="15360" width="17.85546875" style="7" customWidth="1"/>
    <col min="15361" max="15361" width="13.7109375" style="7" customWidth="1"/>
    <col min="15362" max="15362" width="16.85546875" style="7" customWidth="1"/>
    <col min="15363" max="15363" width="17.42578125" style="7" customWidth="1"/>
    <col min="15364" max="15364" width="16.140625" style="7" customWidth="1"/>
    <col min="15365" max="15611" width="9.140625" style="7"/>
    <col min="15612" max="15612" width="36.7109375" style="7" customWidth="1"/>
    <col min="15613" max="15613" width="13.5703125" style="7" customWidth="1"/>
    <col min="15614" max="15614" width="15.42578125" style="7" customWidth="1"/>
    <col min="15615" max="15615" width="16.5703125" style="7" customWidth="1"/>
    <col min="15616" max="15616" width="17.85546875" style="7" customWidth="1"/>
    <col min="15617" max="15617" width="13.7109375" style="7" customWidth="1"/>
    <col min="15618" max="15618" width="16.85546875" style="7" customWidth="1"/>
    <col min="15619" max="15619" width="17.42578125" style="7" customWidth="1"/>
    <col min="15620" max="15620" width="16.140625" style="7" customWidth="1"/>
    <col min="15621" max="15867" width="9.140625" style="7"/>
    <col min="15868" max="15868" width="36.7109375" style="7" customWidth="1"/>
    <col min="15869" max="15869" width="13.5703125" style="7" customWidth="1"/>
    <col min="15870" max="15870" width="15.42578125" style="7" customWidth="1"/>
    <col min="15871" max="15871" width="16.5703125" style="7" customWidth="1"/>
    <col min="15872" max="15872" width="17.85546875" style="7" customWidth="1"/>
    <col min="15873" max="15873" width="13.7109375" style="7" customWidth="1"/>
    <col min="15874" max="15874" width="16.85546875" style="7" customWidth="1"/>
    <col min="15875" max="15875" width="17.42578125" style="7" customWidth="1"/>
    <col min="15876" max="15876" width="16.140625" style="7" customWidth="1"/>
    <col min="15877" max="16123" width="9.140625" style="7"/>
    <col min="16124" max="16124" width="36.7109375" style="7" customWidth="1"/>
    <col min="16125" max="16125" width="13.5703125" style="7" customWidth="1"/>
    <col min="16126" max="16126" width="15.42578125" style="7" customWidth="1"/>
    <col min="16127" max="16127" width="16.5703125" style="7" customWidth="1"/>
    <col min="16128" max="16128" width="17.85546875" style="7" customWidth="1"/>
    <col min="16129" max="16129" width="13.7109375" style="7" customWidth="1"/>
    <col min="16130" max="16130" width="16.85546875" style="7" customWidth="1"/>
    <col min="16131" max="16131" width="17.42578125" style="7" customWidth="1"/>
    <col min="16132" max="16132" width="16.140625" style="7" customWidth="1"/>
    <col min="16133" max="16384" width="9.140625" style="7"/>
  </cols>
  <sheetData>
    <row r="1" spans="1:9" s="6" customFormat="1" x14ac:dyDescent="0.25">
      <c r="A1" s="8" t="s">
        <v>28</v>
      </c>
      <c r="B1" s="8"/>
      <c r="C1" s="8"/>
      <c r="D1" s="8"/>
    </row>
    <row r="2" spans="1:9" s="6" customFormat="1" ht="54" customHeight="1" x14ac:dyDescent="0.25">
      <c r="A2" s="8" t="s">
        <v>29</v>
      </c>
      <c r="B2" s="8"/>
      <c r="C2" s="8"/>
      <c r="D2" s="8"/>
    </row>
    <row r="3" spans="1:9" s="6" customFormat="1" x14ac:dyDescent="0.25">
      <c r="A3" s="8" t="s">
        <v>52</v>
      </c>
      <c r="B3" s="8"/>
      <c r="C3" s="8"/>
      <c r="D3" s="8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ht="26.25" customHeight="1" x14ac:dyDescent="0.25">
      <c r="A5" s="9" t="s">
        <v>25</v>
      </c>
      <c r="B5" s="11" t="s">
        <v>49</v>
      </c>
      <c r="C5" s="12"/>
      <c r="D5" s="12"/>
    </row>
    <row r="6" spans="1:9" ht="75" customHeight="1" x14ac:dyDescent="0.25">
      <c r="A6" s="10"/>
      <c r="B6" s="2" t="s">
        <v>0</v>
      </c>
      <c r="C6" s="1" t="s">
        <v>3</v>
      </c>
      <c r="D6" s="2" t="s">
        <v>26</v>
      </c>
    </row>
    <row r="7" spans="1:9" hidden="1" x14ac:dyDescent="0.25">
      <c r="A7" s="3" t="s">
        <v>30</v>
      </c>
      <c r="B7" s="2"/>
      <c r="C7" s="2"/>
      <c r="D7" s="2"/>
    </row>
    <row r="8" spans="1:9" ht="41.25" customHeight="1" x14ac:dyDescent="0.25">
      <c r="A8" s="3" t="s">
        <v>31</v>
      </c>
      <c r="B8" s="2">
        <f>C8+D8</f>
        <v>159</v>
      </c>
      <c r="C8" s="2">
        <f>'числ на 31.12.2019'!C10</f>
        <v>42</v>
      </c>
      <c r="D8" s="2">
        <f>'числ на 31.12.2019'!C22-'числ на 31.12.2019'!C10</f>
        <v>117</v>
      </c>
    </row>
    <row r="9" spans="1:9" ht="33.75" customHeight="1" x14ac:dyDescent="0.25">
      <c r="A9" s="3" t="s">
        <v>32</v>
      </c>
      <c r="B9" s="2">
        <f>C9+D9</f>
        <v>217</v>
      </c>
      <c r="C9" s="2">
        <f>'числ на 31.12.2019'!C33</f>
        <v>46</v>
      </c>
      <c r="D9" s="2">
        <f>'числ на 31.12.2019'!C45-'числ на 31.12.2019'!C33</f>
        <v>171</v>
      </c>
    </row>
    <row r="10" spans="1:9" ht="40.5" customHeight="1" x14ac:dyDescent="0.25">
      <c r="A10" s="3" t="s">
        <v>27</v>
      </c>
      <c r="B10" s="5">
        <f>C10+D10</f>
        <v>119869.44932000001</v>
      </c>
      <c r="C10" s="5">
        <f>38980602.45/1000</f>
        <v>38980.602450000006</v>
      </c>
      <c r="D10" s="5">
        <f>80888846.87/1000</f>
        <v>80888.846870000008</v>
      </c>
    </row>
    <row r="11" spans="1:9" x14ac:dyDescent="0.25">
      <c r="A11" s="4"/>
      <c r="B11" s="4"/>
      <c r="C11" s="4"/>
    </row>
    <row r="12" spans="1:9" x14ac:dyDescent="0.25">
      <c r="A12" s="4"/>
      <c r="B12" s="4"/>
      <c r="C12" s="4"/>
    </row>
    <row r="13" spans="1:9" x14ac:dyDescent="0.25">
      <c r="A13" s="4"/>
      <c r="B13" s="4"/>
      <c r="C13" s="4"/>
    </row>
    <row r="14" spans="1:9" x14ac:dyDescent="0.25">
      <c r="A14" s="4"/>
      <c r="B14" s="4"/>
      <c r="C14" s="4"/>
    </row>
    <row r="15" spans="1:9" x14ac:dyDescent="0.25">
      <c r="A15" s="4"/>
      <c r="B15" s="4"/>
      <c r="C15" s="4"/>
    </row>
    <row r="16" spans="1:9" x14ac:dyDescent="0.25">
      <c r="A16" s="4"/>
      <c r="B16" s="4"/>
      <c r="C16" s="4"/>
    </row>
  </sheetData>
  <mergeCells count="6">
    <mergeCell ref="A1:D1"/>
    <mergeCell ref="A2:D2"/>
    <mergeCell ref="A5:A6"/>
    <mergeCell ref="B5:D5"/>
    <mergeCell ref="A4:I4"/>
    <mergeCell ref="A3:D3"/>
  </mergeCells>
  <pageMargins left="0.39370078740157483" right="0" top="0" bottom="0" header="0" footer="0"/>
  <pageSetup paperSize="9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view="pageBreakPreview" topLeftCell="A7" zoomScaleNormal="100" zoomScaleSheetLayoutView="100" workbookViewId="0">
      <selection activeCell="B16" sqref="B16"/>
    </sheetView>
  </sheetViews>
  <sheetFormatPr defaultRowHeight="12.75" x14ac:dyDescent="0.2"/>
  <cols>
    <col min="1" max="1" width="74.5703125" style="16" customWidth="1"/>
    <col min="2" max="2" width="11.85546875" style="15" customWidth="1"/>
    <col min="3" max="3" width="12.7109375" style="16" customWidth="1"/>
    <col min="4" max="16384" width="9.140625" style="16"/>
  </cols>
  <sheetData>
    <row r="1" spans="1:3" ht="25.5" x14ac:dyDescent="0.2">
      <c r="A1" s="14" t="s">
        <v>50</v>
      </c>
    </row>
    <row r="3" spans="1:3" x14ac:dyDescent="0.2">
      <c r="A3" s="17" t="s">
        <v>21</v>
      </c>
      <c r="B3" s="18" t="s">
        <v>20</v>
      </c>
      <c r="C3" s="19" t="s">
        <v>24</v>
      </c>
    </row>
    <row r="4" spans="1:3" x14ac:dyDescent="0.2">
      <c r="A4" s="17"/>
      <c r="B4" s="18"/>
      <c r="C4" s="19"/>
    </row>
    <row r="5" spans="1:3" x14ac:dyDescent="0.2">
      <c r="A5" s="17"/>
      <c r="B5" s="18"/>
      <c r="C5" s="22" t="s">
        <v>34</v>
      </c>
    </row>
    <row r="6" spans="1:3" x14ac:dyDescent="0.2">
      <c r="A6" s="17"/>
      <c r="B6" s="18"/>
      <c r="C6" s="22"/>
    </row>
    <row r="7" spans="1:3" ht="15.75" x14ac:dyDescent="0.25">
      <c r="A7" s="24" t="s">
        <v>5</v>
      </c>
      <c r="B7" s="25">
        <f t="shared" ref="B7:C7" si="0">B8+B9</f>
        <v>2</v>
      </c>
      <c r="C7" s="26">
        <f t="shared" si="0"/>
        <v>53</v>
      </c>
    </row>
    <row r="8" spans="1:3" x14ac:dyDescent="0.2">
      <c r="A8" s="27" t="s">
        <v>35</v>
      </c>
      <c r="B8" s="28">
        <v>1</v>
      </c>
      <c r="C8" s="29">
        <v>16</v>
      </c>
    </row>
    <row r="9" spans="1:3" x14ac:dyDescent="0.2">
      <c r="A9" s="27" t="s">
        <v>4</v>
      </c>
      <c r="B9" s="31">
        <v>1</v>
      </c>
      <c r="C9" s="29">
        <v>37</v>
      </c>
    </row>
    <row r="10" spans="1:3" ht="15.75" x14ac:dyDescent="0.25">
      <c r="A10" s="24" t="s">
        <v>3</v>
      </c>
      <c r="B10" s="32">
        <f>B11+B12+B13</f>
        <v>3</v>
      </c>
      <c r="C10" s="33">
        <f t="shared" ref="C10" si="1">C11+C12+C13</f>
        <v>42</v>
      </c>
    </row>
    <row r="11" spans="1:3" x14ac:dyDescent="0.2">
      <c r="A11" s="34" t="s">
        <v>36</v>
      </c>
      <c r="B11" s="31">
        <v>1</v>
      </c>
      <c r="C11" s="29">
        <v>29</v>
      </c>
    </row>
    <row r="12" spans="1:3" x14ac:dyDescent="0.2">
      <c r="A12" s="34" t="s">
        <v>37</v>
      </c>
      <c r="B12" s="31">
        <v>1</v>
      </c>
      <c r="C12" s="29">
        <v>2</v>
      </c>
    </row>
    <row r="13" spans="1:3" x14ac:dyDescent="0.2">
      <c r="A13" s="35" t="s">
        <v>2</v>
      </c>
      <c r="B13" s="31">
        <v>1</v>
      </c>
      <c r="C13" s="29">
        <v>11</v>
      </c>
    </row>
    <row r="14" spans="1:3" ht="15.75" x14ac:dyDescent="0.25">
      <c r="A14" s="24" t="s">
        <v>1</v>
      </c>
      <c r="B14" s="36">
        <f>B15+B16+B17+B18+B19</f>
        <v>2</v>
      </c>
      <c r="C14" s="37">
        <f t="shared" ref="C14" si="2">C15+C16+C17+C18+C19</f>
        <v>37</v>
      </c>
    </row>
    <row r="15" spans="1:3" x14ac:dyDescent="0.2">
      <c r="A15" s="34" t="s">
        <v>38</v>
      </c>
      <c r="B15" s="31">
        <v>1</v>
      </c>
      <c r="C15" s="29">
        <v>31</v>
      </c>
    </row>
    <row r="16" spans="1:3" x14ac:dyDescent="0.2">
      <c r="A16" s="38" t="s">
        <v>39</v>
      </c>
      <c r="B16" s="39">
        <v>0</v>
      </c>
      <c r="C16" s="39">
        <v>0</v>
      </c>
    </row>
    <row r="17" spans="1:3" x14ac:dyDescent="0.2">
      <c r="A17" s="38" t="s">
        <v>40</v>
      </c>
      <c r="B17" s="39">
        <v>0</v>
      </c>
      <c r="C17" s="39">
        <v>0</v>
      </c>
    </row>
    <row r="18" spans="1:3" x14ac:dyDescent="0.2">
      <c r="A18" s="38" t="s">
        <v>41</v>
      </c>
      <c r="B18" s="39">
        <v>0</v>
      </c>
      <c r="C18" s="39">
        <v>0</v>
      </c>
    </row>
    <row r="19" spans="1:3" ht="25.5" x14ac:dyDescent="0.2">
      <c r="A19" s="35" t="s">
        <v>42</v>
      </c>
      <c r="B19" s="40">
        <v>1</v>
      </c>
      <c r="C19" s="29">
        <v>6</v>
      </c>
    </row>
    <row r="20" spans="1:3" ht="15.75" x14ac:dyDescent="0.25">
      <c r="A20" s="24" t="s">
        <v>43</v>
      </c>
      <c r="B20" s="32">
        <f>B21</f>
        <v>1</v>
      </c>
      <c r="C20" s="33">
        <f t="shared" ref="C20" si="3">C21</f>
        <v>27</v>
      </c>
    </row>
    <row r="21" spans="1:3" x14ac:dyDescent="0.2">
      <c r="A21" s="27" t="s">
        <v>44</v>
      </c>
      <c r="B21" s="31">
        <v>1</v>
      </c>
      <c r="C21" s="29">
        <v>27</v>
      </c>
    </row>
    <row r="22" spans="1:3" ht="15.75" x14ac:dyDescent="0.25">
      <c r="A22" s="46" t="s">
        <v>0</v>
      </c>
      <c r="B22" s="32">
        <f>B7+B10+B14+B20</f>
        <v>8</v>
      </c>
      <c r="C22" s="37">
        <f>C7+C10+C14+C20</f>
        <v>159</v>
      </c>
    </row>
    <row r="26" spans="1:3" x14ac:dyDescent="0.2">
      <c r="A26" s="17" t="s">
        <v>21</v>
      </c>
      <c r="B26" s="18" t="s">
        <v>20</v>
      </c>
      <c r="C26" s="19" t="s">
        <v>19</v>
      </c>
    </row>
    <row r="27" spans="1:3" x14ac:dyDescent="0.2">
      <c r="A27" s="17"/>
      <c r="B27" s="18"/>
      <c r="C27" s="19"/>
    </row>
    <row r="28" spans="1:3" x14ac:dyDescent="0.2">
      <c r="A28" s="17"/>
      <c r="B28" s="18"/>
      <c r="C28" s="22" t="s">
        <v>47</v>
      </c>
    </row>
    <row r="29" spans="1:3" x14ac:dyDescent="0.2">
      <c r="A29" s="17"/>
      <c r="B29" s="18"/>
      <c r="C29" s="22"/>
    </row>
    <row r="30" spans="1:3" ht="15.75" x14ac:dyDescent="0.25">
      <c r="A30" s="24" t="s">
        <v>5</v>
      </c>
      <c r="B30" s="25">
        <f t="shared" ref="B30:C30" si="4">B31+B32</f>
        <v>2</v>
      </c>
      <c r="C30" s="25">
        <f t="shared" si="4"/>
        <v>53</v>
      </c>
    </row>
    <row r="31" spans="1:3" x14ac:dyDescent="0.2">
      <c r="A31" s="34" t="s">
        <v>35</v>
      </c>
      <c r="B31" s="28">
        <v>1</v>
      </c>
      <c r="C31" s="29">
        <v>16</v>
      </c>
    </row>
    <row r="32" spans="1:3" x14ac:dyDescent="0.2">
      <c r="A32" s="34" t="s">
        <v>4</v>
      </c>
      <c r="B32" s="31">
        <v>1</v>
      </c>
      <c r="C32" s="29">
        <v>37</v>
      </c>
    </row>
    <row r="33" spans="1:3" ht="15.75" x14ac:dyDescent="0.25">
      <c r="A33" s="24" t="s">
        <v>3</v>
      </c>
      <c r="B33" s="32">
        <f t="shared" ref="B33:C33" si="5">B34+B35+B36</f>
        <v>3</v>
      </c>
      <c r="C33" s="32">
        <f t="shared" si="5"/>
        <v>46</v>
      </c>
    </row>
    <row r="34" spans="1:3" x14ac:dyDescent="0.2">
      <c r="A34" s="34" t="s">
        <v>36</v>
      </c>
      <c r="B34" s="31">
        <v>1</v>
      </c>
      <c r="C34" s="29">
        <v>30.9</v>
      </c>
    </row>
    <row r="35" spans="1:3" x14ac:dyDescent="0.2">
      <c r="A35" s="34" t="s">
        <v>37</v>
      </c>
      <c r="B35" s="31">
        <v>1</v>
      </c>
      <c r="C35" s="29">
        <v>2</v>
      </c>
    </row>
    <row r="36" spans="1:3" x14ac:dyDescent="0.2">
      <c r="A36" s="35" t="s">
        <v>2</v>
      </c>
      <c r="B36" s="31">
        <v>1</v>
      </c>
      <c r="C36" s="29">
        <v>13.1</v>
      </c>
    </row>
    <row r="37" spans="1:3" ht="15.75" x14ac:dyDescent="0.25">
      <c r="A37" s="24" t="s">
        <v>1</v>
      </c>
      <c r="B37" s="36">
        <f t="shared" ref="B37:C37" si="6">B38+B39+B40+B41+B42</f>
        <v>2</v>
      </c>
      <c r="C37" s="36">
        <f t="shared" si="6"/>
        <v>91</v>
      </c>
    </row>
    <row r="38" spans="1:3" x14ac:dyDescent="0.2">
      <c r="A38" s="34" t="s">
        <v>38</v>
      </c>
      <c r="B38" s="31">
        <v>1</v>
      </c>
      <c r="C38" s="29">
        <v>31</v>
      </c>
    </row>
    <row r="39" spans="1:3" x14ac:dyDescent="0.2">
      <c r="A39" s="38" t="s">
        <v>39</v>
      </c>
      <c r="B39" s="31"/>
      <c r="C39" s="29">
        <v>32</v>
      </c>
    </row>
    <row r="40" spans="1:3" x14ac:dyDescent="0.2">
      <c r="A40" s="38" t="s">
        <v>40</v>
      </c>
      <c r="B40" s="31"/>
      <c r="C40" s="29">
        <v>3</v>
      </c>
    </row>
    <row r="41" spans="1:3" x14ac:dyDescent="0.2">
      <c r="A41" s="38" t="s">
        <v>41</v>
      </c>
      <c r="B41" s="31"/>
      <c r="C41" s="43">
        <v>19</v>
      </c>
    </row>
    <row r="42" spans="1:3" ht="25.5" x14ac:dyDescent="0.2">
      <c r="A42" s="35" t="s">
        <v>42</v>
      </c>
      <c r="B42" s="40">
        <v>1</v>
      </c>
      <c r="C42" s="29">
        <v>6</v>
      </c>
    </row>
    <row r="43" spans="1:3" ht="15.75" x14ac:dyDescent="0.25">
      <c r="A43" s="24" t="s">
        <v>43</v>
      </c>
      <c r="B43" s="32">
        <f t="shared" ref="B43:C43" si="7">B44</f>
        <v>1</v>
      </c>
      <c r="C43" s="32">
        <f t="shared" si="7"/>
        <v>27</v>
      </c>
    </row>
    <row r="44" spans="1:3" x14ac:dyDescent="0.2">
      <c r="A44" s="27" t="s">
        <v>44</v>
      </c>
      <c r="B44" s="31">
        <v>1</v>
      </c>
      <c r="C44" s="29">
        <v>27</v>
      </c>
    </row>
    <row r="45" spans="1:3" ht="15.75" x14ac:dyDescent="0.25">
      <c r="A45" s="46" t="s">
        <v>0</v>
      </c>
      <c r="B45" s="32">
        <f>B30+B33+B37+B43</f>
        <v>8</v>
      </c>
      <c r="C45" s="32">
        <f t="shared" ref="C45" si="8">C30+C33+C37+C43</f>
        <v>217</v>
      </c>
    </row>
    <row r="46" spans="1:3" x14ac:dyDescent="0.2">
      <c r="A46" s="15"/>
    </row>
  </sheetData>
  <mergeCells count="8">
    <mergeCell ref="C28:C29"/>
    <mergeCell ref="A26:A29"/>
    <mergeCell ref="B26:B29"/>
    <mergeCell ref="C26:C27"/>
    <mergeCell ref="A3:A6"/>
    <mergeCell ref="B3:B6"/>
    <mergeCell ref="C3:C4"/>
    <mergeCell ref="C5:C6"/>
  </mergeCells>
  <pageMargins left="0" right="0" top="0" bottom="0" header="0" footer="0"/>
  <pageSetup paperSize="9" scale="99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topLeftCell="A13" zoomScale="81" zoomScaleNormal="100" zoomScaleSheetLayoutView="81" workbookViewId="0">
      <selection activeCell="F55" sqref="F55"/>
    </sheetView>
  </sheetViews>
  <sheetFormatPr defaultRowHeight="12.75" x14ac:dyDescent="0.2"/>
  <cols>
    <col min="1" max="1" width="45.85546875" style="16" customWidth="1"/>
    <col min="2" max="2" width="11.85546875" style="15" customWidth="1"/>
    <col min="3" max="3" width="12.7109375" style="16" customWidth="1"/>
    <col min="4" max="4" width="10" style="16" customWidth="1"/>
    <col min="5" max="5" width="10.85546875" style="16" customWidth="1"/>
    <col min="6" max="6" width="9.7109375" style="16" customWidth="1"/>
    <col min="7" max="7" width="11.42578125" style="16" customWidth="1"/>
    <col min="8" max="8" width="12.7109375" style="16" customWidth="1"/>
    <col min="9" max="9" width="14.140625" style="16" customWidth="1"/>
    <col min="10" max="10" width="11.28515625" style="16" customWidth="1"/>
    <col min="11" max="11" width="10.5703125" style="16" customWidth="1"/>
    <col min="12" max="12" width="9.140625" style="16"/>
    <col min="13" max="13" width="16.85546875" style="16" customWidth="1"/>
    <col min="14" max="14" width="11.28515625" style="16" customWidth="1"/>
    <col min="15" max="15" width="16.42578125" style="16" customWidth="1"/>
    <col min="16" max="16384" width="9.140625" style="16"/>
  </cols>
  <sheetData>
    <row r="1" spans="1:15" ht="27" customHeight="1" x14ac:dyDescent="0.2">
      <c r="A1" s="47" t="s">
        <v>51</v>
      </c>
      <c r="E1" s="47" t="s">
        <v>33</v>
      </c>
    </row>
    <row r="2" spans="1:15" ht="14.25" customHeight="1" x14ac:dyDescent="0.2"/>
    <row r="3" spans="1:15" ht="15" customHeight="1" x14ac:dyDescent="0.2">
      <c r="A3" s="17" t="s">
        <v>21</v>
      </c>
      <c r="B3" s="18" t="s">
        <v>20</v>
      </c>
      <c r="C3" s="19" t="s">
        <v>24</v>
      </c>
      <c r="D3" s="19"/>
      <c r="E3" s="19"/>
      <c r="F3" s="19"/>
      <c r="G3" s="20" t="s">
        <v>23</v>
      </c>
      <c r="H3" s="21" t="s">
        <v>16</v>
      </c>
      <c r="I3" s="21"/>
      <c r="J3" s="21"/>
      <c r="K3" s="21"/>
      <c r="L3" s="21"/>
      <c r="M3" s="21"/>
      <c r="N3" s="21"/>
      <c r="O3" s="21"/>
    </row>
    <row r="4" spans="1:15" ht="11.25" customHeight="1" x14ac:dyDescent="0.2">
      <c r="A4" s="17"/>
      <c r="B4" s="18"/>
      <c r="C4" s="19"/>
      <c r="D4" s="19"/>
      <c r="E4" s="19"/>
      <c r="F4" s="19"/>
      <c r="G4" s="20"/>
      <c r="H4" s="19" t="s">
        <v>18</v>
      </c>
      <c r="I4" s="17" t="s">
        <v>16</v>
      </c>
      <c r="J4" s="17"/>
      <c r="K4" s="17"/>
      <c r="L4" s="19" t="s">
        <v>17</v>
      </c>
      <c r="M4" s="17" t="s">
        <v>16</v>
      </c>
      <c r="N4" s="17"/>
      <c r="O4" s="17"/>
    </row>
    <row r="5" spans="1:15" ht="12.75" customHeight="1" x14ac:dyDescent="0.2">
      <c r="A5" s="17"/>
      <c r="B5" s="18"/>
      <c r="C5" s="22" t="s">
        <v>15</v>
      </c>
      <c r="D5" s="19" t="s">
        <v>13</v>
      </c>
      <c r="E5" s="19"/>
      <c r="F5" s="19"/>
      <c r="G5" s="20"/>
      <c r="H5" s="19"/>
      <c r="I5" s="17"/>
      <c r="J5" s="17"/>
      <c r="K5" s="17"/>
      <c r="L5" s="19"/>
      <c r="M5" s="17"/>
      <c r="N5" s="17"/>
      <c r="O5" s="17"/>
    </row>
    <row r="6" spans="1:15" ht="44.25" customHeight="1" x14ac:dyDescent="0.2">
      <c r="A6" s="17"/>
      <c r="B6" s="18"/>
      <c r="C6" s="22"/>
      <c r="D6" s="23" t="s">
        <v>14</v>
      </c>
      <c r="E6" s="23" t="s">
        <v>22</v>
      </c>
      <c r="F6" s="23" t="s">
        <v>12</v>
      </c>
      <c r="G6" s="20"/>
      <c r="H6" s="19"/>
      <c r="I6" s="23" t="s">
        <v>11</v>
      </c>
      <c r="J6" s="23" t="s">
        <v>10</v>
      </c>
      <c r="K6" s="23" t="s">
        <v>9</v>
      </c>
      <c r="L6" s="19"/>
      <c r="M6" s="23" t="s">
        <v>8</v>
      </c>
      <c r="N6" s="23" t="s">
        <v>7</v>
      </c>
      <c r="O6" s="23" t="s">
        <v>6</v>
      </c>
    </row>
    <row r="7" spans="1:15" ht="24.75" customHeight="1" x14ac:dyDescent="0.25">
      <c r="A7" s="24" t="s">
        <v>5</v>
      </c>
      <c r="B7" s="25">
        <f t="shared" ref="B7:O7" si="0">B8+B9</f>
        <v>2</v>
      </c>
      <c r="C7" s="26">
        <f t="shared" si="0"/>
        <v>93.5</v>
      </c>
      <c r="D7" s="25">
        <f t="shared" si="0"/>
        <v>0</v>
      </c>
      <c r="E7" s="25">
        <f t="shared" si="0"/>
        <v>0</v>
      </c>
      <c r="F7" s="25">
        <f t="shared" si="0"/>
        <v>93.5</v>
      </c>
      <c r="G7" s="25">
        <f t="shared" si="0"/>
        <v>1</v>
      </c>
      <c r="H7" s="25">
        <f t="shared" si="0"/>
        <v>75.5</v>
      </c>
      <c r="I7" s="25">
        <f t="shared" si="0"/>
        <v>0</v>
      </c>
      <c r="J7" s="25">
        <f t="shared" si="0"/>
        <v>13.5</v>
      </c>
      <c r="K7" s="25">
        <f t="shared" si="0"/>
        <v>62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</row>
    <row r="8" spans="1:15" ht="19.5" customHeight="1" x14ac:dyDescent="0.2">
      <c r="A8" s="27" t="s">
        <v>35</v>
      </c>
      <c r="B8" s="28">
        <v>1</v>
      </c>
      <c r="C8" s="29">
        <f>E8+F8</f>
        <v>17</v>
      </c>
      <c r="D8" s="30"/>
      <c r="E8" s="30"/>
      <c r="F8" s="30">
        <v>17</v>
      </c>
      <c r="G8" s="30"/>
      <c r="H8" s="29">
        <f>I8+J8+K8</f>
        <v>0</v>
      </c>
      <c r="I8" s="30"/>
      <c r="J8" s="30"/>
      <c r="K8" s="30"/>
      <c r="L8" s="29">
        <f>M8+N8+O8</f>
        <v>0</v>
      </c>
      <c r="M8" s="30"/>
      <c r="N8" s="30"/>
      <c r="O8" s="30"/>
    </row>
    <row r="9" spans="1:15" ht="14.25" customHeight="1" x14ac:dyDescent="0.2">
      <c r="A9" s="27" t="s">
        <v>4</v>
      </c>
      <c r="B9" s="31">
        <v>1</v>
      </c>
      <c r="C9" s="29">
        <f>E9+F9</f>
        <v>76.5</v>
      </c>
      <c r="D9" s="29"/>
      <c r="E9" s="29"/>
      <c r="F9" s="29">
        <f>G9+H9</f>
        <v>76.5</v>
      </c>
      <c r="G9" s="29">
        <v>1</v>
      </c>
      <c r="H9" s="29">
        <f>I9+J9+K9</f>
        <v>75.5</v>
      </c>
      <c r="I9" s="30"/>
      <c r="J9" s="30">
        <v>13.5</v>
      </c>
      <c r="K9" s="30">
        <v>62</v>
      </c>
      <c r="L9" s="29">
        <f>M9+N9+O9</f>
        <v>0</v>
      </c>
      <c r="M9" s="30"/>
      <c r="N9" s="30"/>
      <c r="O9" s="30"/>
    </row>
    <row r="10" spans="1:15" ht="23.25" customHeight="1" x14ac:dyDescent="0.25">
      <c r="A10" s="24" t="s">
        <v>3</v>
      </c>
      <c r="B10" s="32">
        <f>B11+B12+B13</f>
        <v>3</v>
      </c>
      <c r="C10" s="33">
        <f t="shared" ref="C10:O10" si="1">C11+C12+C13</f>
        <v>51</v>
      </c>
      <c r="D10" s="32">
        <f t="shared" si="1"/>
        <v>0</v>
      </c>
      <c r="E10" s="32">
        <f t="shared" si="1"/>
        <v>45</v>
      </c>
      <c r="F10" s="32">
        <f t="shared" si="1"/>
        <v>6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2">
        <f t="shared" si="1"/>
        <v>0</v>
      </c>
      <c r="O10" s="32">
        <f t="shared" si="1"/>
        <v>0</v>
      </c>
    </row>
    <row r="11" spans="1:15" x14ac:dyDescent="0.2">
      <c r="A11" s="27" t="s">
        <v>36</v>
      </c>
      <c r="B11" s="31">
        <v>1</v>
      </c>
      <c r="C11" s="29">
        <f>E11+F11</f>
        <v>34</v>
      </c>
      <c r="D11" s="29"/>
      <c r="E11" s="29">
        <v>30</v>
      </c>
      <c r="F11" s="29">
        <v>4</v>
      </c>
      <c r="G11" s="29"/>
      <c r="H11" s="29">
        <f>I11+J11+K11</f>
        <v>0</v>
      </c>
      <c r="I11" s="30"/>
      <c r="J11" s="30"/>
      <c r="K11" s="30"/>
      <c r="L11" s="29">
        <f>M11+N11+O11</f>
        <v>0</v>
      </c>
      <c r="M11" s="30"/>
      <c r="N11" s="30"/>
      <c r="O11" s="30"/>
    </row>
    <row r="12" spans="1:15" x14ac:dyDescent="0.2">
      <c r="A12" s="27" t="s">
        <v>37</v>
      </c>
      <c r="B12" s="31">
        <v>1</v>
      </c>
      <c r="C12" s="29">
        <f>E12+F12+D12</f>
        <v>2</v>
      </c>
      <c r="D12" s="29"/>
      <c r="E12" s="29">
        <v>2</v>
      </c>
      <c r="F12" s="29"/>
      <c r="G12" s="29"/>
      <c r="H12" s="29">
        <f>I12+J12+K12</f>
        <v>0</v>
      </c>
      <c r="I12" s="30"/>
      <c r="J12" s="30"/>
      <c r="K12" s="30"/>
      <c r="L12" s="29">
        <f>M12+N12+O12</f>
        <v>0</v>
      </c>
      <c r="M12" s="30"/>
      <c r="N12" s="30"/>
      <c r="O12" s="30"/>
    </row>
    <row r="13" spans="1:15" ht="24" customHeight="1" x14ac:dyDescent="0.2">
      <c r="A13" s="49" t="s">
        <v>2</v>
      </c>
      <c r="B13" s="31">
        <v>1</v>
      </c>
      <c r="C13" s="29">
        <f>E13+F13</f>
        <v>15</v>
      </c>
      <c r="D13" s="29"/>
      <c r="E13" s="29">
        <v>13</v>
      </c>
      <c r="F13" s="29">
        <v>2</v>
      </c>
      <c r="G13" s="29"/>
      <c r="H13" s="29">
        <f>I13+J13+K13</f>
        <v>0</v>
      </c>
      <c r="I13" s="30"/>
      <c r="J13" s="30"/>
      <c r="K13" s="30"/>
      <c r="L13" s="29">
        <f>M13+N13+O13</f>
        <v>0</v>
      </c>
      <c r="M13" s="30"/>
      <c r="N13" s="30"/>
      <c r="O13" s="30"/>
    </row>
    <row r="14" spans="1:15" ht="21.75" customHeight="1" x14ac:dyDescent="0.25">
      <c r="A14" s="24" t="s">
        <v>1</v>
      </c>
      <c r="B14" s="36">
        <f>B15+B16+B17+B18+B19</f>
        <v>5</v>
      </c>
      <c r="C14" s="37">
        <f t="shared" ref="C14:O14" si="2">C15+C16+C17+C18+C19</f>
        <v>130.5</v>
      </c>
      <c r="D14" s="36">
        <f t="shared" si="2"/>
        <v>0</v>
      </c>
      <c r="E14" s="36">
        <f t="shared" si="2"/>
        <v>0</v>
      </c>
      <c r="F14" s="36">
        <f t="shared" si="2"/>
        <v>130.5</v>
      </c>
      <c r="G14" s="36">
        <f t="shared" si="2"/>
        <v>5</v>
      </c>
      <c r="H14" s="36">
        <f t="shared" si="2"/>
        <v>104.4</v>
      </c>
      <c r="I14" s="36">
        <f t="shared" si="2"/>
        <v>21.9</v>
      </c>
      <c r="J14" s="36">
        <f t="shared" si="2"/>
        <v>82.5</v>
      </c>
      <c r="K14" s="36">
        <f t="shared" si="2"/>
        <v>0</v>
      </c>
      <c r="L14" s="36">
        <f t="shared" si="2"/>
        <v>21.1</v>
      </c>
      <c r="M14" s="36">
        <f t="shared" si="2"/>
        <v>8.1</v>
      </c>
      <c r="N14" s="36">
        <f t="shared" si="2"/>
        <v>12</v>
      </c>
      <c r="O14" s="36">
        <f t="shared" si="2"/>
        <v>1</v>
      </c>
    </row>
    <row r="15" spans="1:15" x14ac:dyDescent="0.2">
      <c r="A15" s="27" t="s">
        <v>38</v>
      </c>
      <c r="B15" s="31">
        <v>1</v>
      </c>
      <c r="C15" s="29">
        <f t="shared" ref="C15:C21" si="3">E15+F15</f>
        <v>32.5</v>
      </c>
      <c r="D15" s="29"/>
      <c r="E15" s="29"/>
      <c r="F15" s="31">
        <f t="shared" ref="F15:F21" si="4">G15+H15+L15</f>
        <v>32.5</v>
      </c>
      <c r="G15" s="29">
        <v>1</v>
      </c>
      <c r="H15" s="29">
        <f>I15+J15+K15</f>
        <v>26.4</v>
      </c>
      <c r="I15" s="30">
        <v>1.9</v>
      </c>
      <c r="J15" s="30">
        <v>24.5</v>
      </c>
      <c r="K15" s="30"/>
      <c r="L15" s="29">
        <f>M15+N15+O15</f>
        <v>5.0999999999999996</v>
      </c>
      <c r="M15" s="30">
        <v>2.1</v>
      </c>
      <c r="N15" s="30">
        <v>3</v>
      </c>
      <c r="O15" s="30"/>
    </row>
    <row r="16" spans="1:15" ht="15" customHeight="1" x14ac:dyDescent="0.2">
      <c r="A16" s="27" t="s">
        <v>39</v>
      </c>
      <c r="B16" s="31">
        <v>1</v>
      </c>
      <c r="C16" s="29">
        <f>E16+F16</f>
        <v>53.5</v>
      </c>
      <c r="D16" s="31"/>
      <c r="E16" s="31"/>
      <c r="F16" s="31">
        <f>G16+H16+L16</f>
        <v>53.5</v>
      </c>
      <c r="G16" s="31">
        <v>1</v>
      </c>
      <c r="H16" s="29">
        <f t="shared" ref="H16:H18" si="5">I16+J16+K16</f>
        <v>43</v>
      </c>
      <c r="I16" s="28">
        <v>8</v>
      </c>
      <c r="J16" s="28">
        <v>35</v>
      </c>
      <c r="K16" s="28"/>
      <c r="L16" s="31">
        <f>M16+N16+O16</f>
        <v>9.5</v>
      </c>
      <c r="M16" s="28">
        <v>3</v>
      </c>
      <c r="N16" s="28">
        <v>5.5</v>
      </c>
      <c r="O16" s="28">
        <v>1</v>
      </c>
    </row>
    <row r="17" spans="1:15" x14ac:dyDescent="0.2">
      <c r="A17" s="27" t="s">
        <v>40</v>
      </c>
      <c r="B17" s="31">
        <v>1</v>
      </c>
      <c r="C17" s="29">
        <f t="shared" si="3"/>
        <v>5</v>
      </c>
      <c r="D17" s="29"/>
      <c r="E17" s="29"/>
      <c r="F17" s="31">
        <f t="shared" si="4"/>
        <v>5</v>
      </c>
      <c r="G17" s="29">
        <v>1</v>
      </c>
      <c r="H17" s="29">
        <f t="shared" si="5"/>
        <v>4</v>
      </c>
      <c r="I17" s="30"/>
      <c r="J17" s="30">
        <v>4</v>
      </c>
      <c r="K17" s="30"/>
      <c r="L17" s="29">
        <f>M17+N17+O17</f>
        <v>0</v>
      </c>
      <c r="M17" s="30"/>
      <c r="N17" s="30"/>
      <c r="O17" s="30"/>
    </row>
    <row r="18" spans="1:15" x14ac:dyDescent="0.2">
      <c r="A18" s="27" t="s">
        <v>41</v>
      </c>
      <c r="B18" s="31">
        <v>1</v>
      </c>
      <c r="C18" s="29">
        <f t="shared" si="3"/>
        <v>33.5</v>
      </c>
      <c r="D18" s="29"/>
      <c r="E18" s="29"/>
      <c r="F18" s="31">
        <f t="shared" si="4"/>
        <v>33.5</v>
      </c>
      <c r="G18" s="29">
        <v>1</v>
      </c>
      <c r="H18" s="29">
        <f t="shared" si="5"/>
        <v>27</v>
      </c>
      <c r="I18" s="30">
        <v>11</v>
      </c>
      <c r="J18" s="30">
        <v>16</v>
      </c>
      <c r="K18" s="30"/>
      <c r="L18" s="29">
        <f>M18+N18+O18</f>
        <v>5.5</v>
      </c>
      <c r="M18" s="30">
        <v>2</v>
      </c>
      <c r="N18" s="30">
        <v>3.5</v>
      </c>
      <c r="O18" s="30"/>
    </row>
    <row r="19" spans="1:15" ht="27.75" customHeight="1" x14ac:dyDescent="0.2">
      <c r="A19" s="49" t="s">
        <v>42</v>
      </c>
      <c r="B19" s="40">
        <v>1</v>
      </c>
      <c r="C19" s="29">
        <f t="shared" si="3"/>
        <v>6</v>
      </c>
      <c r="D19" s="41"/>
      <c r="E19" s="41"/>
      <c r="F19" s="31">
        <f t="shared" si="4"/>
        <v>6</v>
      </c>
      <c r="G19" s="41">
        <v>1</v>
      </c>
      <c r="H19" s="41">
        <f>I19+J19+K19</f>
        <v>4</v>
      </c>
      <c r="I19" s="42">
        <v>1</v>
      </c>
      <c r="J19" s="42">
        <v>3</v>
      </c>
      <c r="K19" s="42"/>
      <c r="L19" s="43">
        <f>M19+N19+O19</f>
        <v>1</v>
      </c>
      <c r="M19" s="44">
        <v>1</v>
      </c>
      <c r="N19" s="42"/>
      <c r="O19" s="42"/>
    </row>
    <row r="20" spans="1:15" ht="23.25" customHeight="1" x14ac:dyDescent="0.25">
      <c r="A20" s="24" t="s">
        <v>43</v>
      </c>
      <c r="B20" s="32">
        <f>B21</f>
        <v>1</v>
      </c>
      <c r="C20" s="33">
        <f t="shared" ref="C20:O20" si="6">C21</f>
        <v>27</v>
      </c>
      <c r="D20" s="32">
        <f t="shared" si="6"/>
        <v>0</v>
      </c>
      <c r="E20" s="32">
        <f t="shared" si="6"/>
        <v>0</v>
      </c>
      <c r="F20" s="32">
        <f t="shared" si="6"/>
        <v>27</v>
      </c>
      <c r="G20" s="32">
        <f t="shared" si="6"/>
        <v>1</v>
      </c>
      <c r="H20" s="32">
        <f t="shared" si="6"/>
        <v>3</v>
      </c>
      <c r="I20" s="32">
        <f t="shared" si="6"/>
        <v>0</v>
      </c>
      <c r="J20" s="32">
        <f t="shared" si="6"/>
        <v>3</v>
      </c>
      <c r="K20" s="32">
        <f t="shared" si="6"/>
        <v>0</v>
      </c>
      <c r="L20" s="32">
        <f t="shared" si="6"/>
        <v>23</v>
      </c>
      <c r="M20" s="32">
        <f t="shared" si="6"/>
        <v>3</v>
      </c>
      <c r="N20" s="32">
        <f t="shared" si="6"/>
        <v>7</v>
      </c>
      <c r="O20" s="32">
        <f t="shared" si="6"/>
        <v>13</v>
      </c>
    </row>
    <row r="21" spans="1:15" ht="19.5" customHeight="1" x14ac:dyDescent="0.2">
      <c r="A21" s="27" t="s">
        <v>44</v>
      </c>
      <c r="B21" s="31">
        <v>1</v>
      </c>
      <c r="C21" s="29">
        <f t="shared" si="3"/>
        <v>27</v>
      </c>
      <c r="D21" s="45"/>
      <c r="E21" s="29"/>
      <c r="F21" s="31">
        <f t="shared" si="4"/>
        <v>27</v>
      </c>
      <c r="G21" s="29">
        <v>1</v>
      </c>
      <c r="H21" s="45">
        <f>I21+J21+K21</f>
        <v>3</v>
      </c>
      <c r="I21" s="30"/>
      <c r="J21" s="30">
        <v>3</v>
      </c>
      <c r="K21" s="30"/>
      <c r="L21" s="45">
        <f>M21+N21+O21</f>
        <v>23</v>
      </c>
      <c r="M21" s="30">
        <v>3</v>
      </c>
      <c r="N21" s="30">
        <v>7</v>
      </c>
      <c r="O21" s="30">
        <v>13</v>
      </c>
    </row>
    <row r="22" spans="1:15" ht="24" customHeight="1" x14ac:dyDescent="0.25">
      <c r="A22" s="46" t="s">
        <v>0</v>
      </c>
      <c r="B22" s="32">
        <f>B7+B10+B14+B20</f>
        <v>11</v>
      </c>
      <c r="C22" s="37">
        <f>C7+C10+C14+C20</f>
        <v>302</v>
      </c>
      <c r="D22" s="32">
        <f t="shared" ref="D22:O22" si="7">D7+D10+D14+D20</f>
        <v>0</v>
      </c>
      <c r="E22" s="32">
        <f t="shared" si="7"/>
        <v>45</v>
      </c>
      <c r="F22" s="32">
        <f t="shared" si="7"/>
        <v>257</v>
      </c>
      <c r="G22" s="32">
        <f t="shared" si="7"/>
        <v>7</v>
      </c>
      <c r="H22" s="32">
        <f t="shared" si="7"/>
        <v>182.9</v>
      </c>
      <c r="I22" s="32">
        <f t="shared" si="7"/>
        <v>21.9</v>
      </c>
      <c r="J22" s="32">
        <f t="shared" si="7"/>
        <v>99</v>
      </c>
      <c r="K22" s="32">
        <f t="shared" si="7"/>
        <v>62</v>
      </c>
      <c r="L22" s="32">
        <f t="shared" si="7"/>
        <v>44.1</v>
      </c>
      <c r="M22" s="32">
        <f t="shared" si="7"/>
        <v>11.1</v>
      </c>
      <c r="N22" s="32">
        <f t="shared" si="7"/>
        <v>19</v>
      </c>
      <c r="O22" s="32">
        <f t="shared" si="7"/>
        <v>14</v>
      </c>
    </row>
    <row r="23" spans="1:15" ht="31.5" customHeight="1" x14ac:dyDescent="0.2"/>
    <row r="24" spans="1:15" x14ac:dyDescent="0.2">
      <c r="E24" s="47" t="s">
        <v>45</v>
      </c>
    </row>
    <row r="25" spans="1:15" ht="7.5" customHeight="1" x14ac:dyDescent="0.2"/>
    <row r="26" spans="1:15" ht="15" customHeight="1" x14ac:dyDescent="0.2">
      <c r="A26" s="17" t="s">
        <v>21</v>
      </c>
      <c r="B26" s="18" t="s">
        <v>20</v>
      </c>
      <c r="C26" s="19" t="s">
        <v>19</v>
      </c>
      <c r="D26" s="19"/>
      <c r="E26" s="19"/>
      <c r="F26" s="19"/>
      <c r="G26" s="20" t="s">
        <v>46</v>
      </c>
      <c r="H26" s="21" t="s">
        <v>16</v>
      </c>
      <c r="I26" s="21"/>
      <c r="J26" s="21"/>
      <c r="K26" s="21"/>
      <c r="L26" s="21"/>
      <c r="M26" s="21"/>
      <c r="N26" s="21"/>
      <c r="O26" s="21"/>
    </row>
    <row r="27" spans="1:15" ht="7.5" customHeight="1" x14ac:dyDescent="0.2">
      <c r="A27" s="17"/>
      <c r="B27" s="18"/>
      <c r="C27" s="19"/>
      <c r="D27" s="19"/>
      <c r="E27" s="19"/>
      <c r="F27" s="19"/>
      <c r="G27" s="20"/>
      <c r="H27" s="19" t="s">
        <v>18</v>
      </c>
      <c r="I27" s="17" t="s">
        <v>16</v>
      </c>
      <c r="J27" s="17"/>
      <c r="K27" s="17"/>
      <c r="L27" s="19" t="s">
        <v>17</v>
      </c>
      <c r="M27" s="17" t="s">
        <v>16</v>
      </c>
      <c r="N27" s="17"/>
      <c r="O27" s="17"/>
    </row>
    <row r="28" spans="1:15" ht="14.25" customHeight="1" x14ac:dyDescent="0.2">
      <c r="A28" s="17"/>
      <c r="B28" s="18"/>
      <c r="C28" s="22" t="s">
        <v>15</v>
      </c>
      <c r="D28" s="22" t="s">
        <v>14</v>
      </c>
      <c r="E28" s="19" t="s">
        <v>13</v>
      </c>
      <c r="F28" s="19"/>
      <c r="G28" s="20"/>
      <c r="H28" s="19"/>
      <c r="I28" s="17"/>
      <c r="J28" s="17"/>
      <c r="K28" s="17"/>
      <c r="L28" s="19"/>
      <c r="M28" s="17"/>
      <c r="N28" s="17"/>
      <c r="O28" s="17"/>
    </row>
    <row r="29" spans="1:15" ht="44.25" customHeight="1" x14ac:dyDescent="0.2">
      <c r="A29" s="17"/>
      <c r="B29" s="18"/>
      <c r="C29" s="22"/>
      <c r="D29" s="22"/>
      <c r="E29" s="23" t="s">
        <v>48</v>
      </c>
      <c r="F29" s="23" t="s">
        <v>12</v>
      </c>
      <c r="G29" s="20"/>
      <c r="H29" s="19"/>
      <c r="I29" s="23" t="s">
        <v>11</v>
      </c>
      <c r="J29" s="23" t="s">
        <v>10</v>
      </c>
      <c r="K29" s="23" t="s">
        <v>9</v>
      </c>
      <c r="L29" s="19"/>
      <c r="M29" s="23" t="s">
        <v>8</v>
      </c>
      <c r="N29" s="23" t="s">
        <v>7</v>
      </c>
      <c r="O29" s="23" t="s">
        <v>6</v>
      </c>
    </row>
    <row r="30" spans="1:15" ht="24.75" customHeight="1" x14ac:dyDescent="0.25">
      <c r="A30" s="24" t="s">
        <v>5</v>
      </c>
      <c r="B30" s="25">
        <f t="shared" ref="B30:O30" si="8">B31+B32</f>
        <v>2</v>
      </c>
      <c r="C30" s="25">
        <f t="shared" si="8"/>
        <v>86.3</v>
      </c>
      <c r="D30" s="25">
        <f t="shared" si="8"/>
        <v>0</v>
      </c>
      <c r="E30" s="25">
        <f t="shared" si="8"/>
        <v>0</v>
      </c>
      <c r="F30" s="25">
        <f t="shared" si="8"/>
        <v>86.3</v>
      </c>
      <c r="G30" s="25">
        <f t="shared" si="8"/>
        <v>1</v>
      </c>
      <c r="H30" s="25">
        <f t="shared" si="8"/>
        <v>69.3</v>
      </c>
      <c r="I30" s="25">
        <f t="shared" si="8"/>
        <v>0</v>
      </c>
      <c r="J30" s="25">
        <f t="shared" si="8"/>
        <v>13</v>
      </c>
      <c r="K30" s="25">
        <f t="shared" si="8"/>
        <v>56.3</v>
      </c>
      <c r="L30" s="25">
        <f t="shared" si="8"/>
        <v>0</v>
      </c>
      <c r="M30" s="25">
        <f t="shared" si="8"/>
        <v>0</v>
      </c>
      <c r="N30" s="25">
        <f t="shared" si="8"/>
        <v>0</v>
      </c>
      <c r="O30" s="25">
        <f t="shared" si="8"/>
        <v>0</v>
      </c>
    </row>
    <row r="31" spans="1:15" ht="19.5" customHeight="1" x14ac:dyDescent="0.2">
      <c r="A31" s="27" t="s">
        <v>35</v>
      </c>
      <c r="B31" s="28">
        <v>1</v>
      </c>
      <c r="C31" s="29">
        <f>E31+F31</f>
        <v>16</v>
      </c>
      <c r="D31" s="30"/>
      <c r="E31" s="30"/>
      <c r="F31" s="30">
        <v>16</v>
      </c>
      <c r="G31" s="30"/>
      <c r="H31" s="29">
        <f>I31+J31+K31</f>
        <v>0</v>
      </c>
      <c r="I31" s="30"/>
      <c r="J31" s="30"/>
      <c r="K31" s="30"/>
      <c r="L31" s="29">
        <f>M31+N31+O31</f>
        <v>0</v>
      </c>
      <c r="M31" s="30"/>
      <c r="N31" s="30"/>
      <c r="O31" s="30"/>
    </row>
    <row r="32" spans="1:15" ht="14.25" customHeight="1" x14ac:dyDescent="0.2">
      <c r="A32" s="27" t="s">
        <v>4</v>
      </c>
      <c r="B32" s="31">
        <v>1</v>
      </c>
      <c r="C32" s="29">
        <f>E32+F32</f>
        <v>70.3</v>
      </c>
      <c r="D32" s="29"/>
      <c r="E32" s="29"/>
      <c r="F32" s="29">
        <f>G32+H32</f>
        <v>70.3</v>
      </c>
      <c r="G32" s="29">
        <v>1</v>
      </c>
      <c r="H32" s="29">
        <f>I32+J32+K32</f>
        <v>69.3</v>
      </c>
      <c r="I32" s="30"/>
      <c r="J32" s="30">
        <v>13</v>
      </c>
      <c r="K32" s="30">
        <v>56.3</v>
      </c>
      <c r="L32" s="29">
        <f>M32+N32+O32</f>
        <v>0</v>
      </c>
      <c r="M32" s="30"/>
      <c r="N32" s="30"/>
      <c r="O32" s="30"/>
    </row>
    <row r="33" spans="1:15" ht="23.25" customHeight="1" x14ac:dyDescent="0.25">
      <c r="A33" s="24" t="s">
        <v>3</v>
      </c>
      <c r="B33" s="32">
        <f t="shared" ref="B33:O33" si="9">B34+B35+B36</f>
        <v>3</v>
      </c>
      <c r="C33" s="32">
        <f t="shared" si="9"/>
        <v>47.300000000000004</v>
      </c>
      <c r="D33" s="32">
        <f t="shared" si="9"/>
        <v>0</v>
      </c>
      <c r="E33" s="32">
        <f t="shared" si="9"/>
        <v>41.3</v>
      </c>
      <c r="F33" s="32">
        <f t="shared" si="9"/>
        <v>6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9"/>
        <v>0</v>
      </c>
    </row>
    <row r="34" spans="1:15" x14ac:dyDescent="0.2">
      <c r="A34" s="27" t="s">
        <v>36</v>
      </c>
      <c r="B34" s="31">
        <v>1</v>
      </c>
      <c r="C34" s="29">
        <f>E34+F34</f>
        <v>33.200000000000003</v>
      </c>
      <c r="D34" s="29"/>
      <c r="E34" s="29">
        <v>29.2</v>
      </c>
      <c r="F34" s="29">
        <v>4</v>
      </c>
      <c r="G34" s="29"/>
      <c r="H34" s="29">
        <f>I34+J34+K34</f>
        <v>0</v>
      </c>
      <c r="I34" s="30"/>
      <c r="J34" s="30"/>
      <c r="K34" s="30"/>
      <c r="L34" s="29">
        <f>M34+N34+O34</f>
        <v>0</v>
      </c>
      <c r="M34" s="30"/>
      <c r="N34" s="30"/>
      <c r="O34" s="30"/>
    </row>
    <row r="35" spans="1:15" x14ac:dyDescent="0.2">
      <c r="A35" s="27" t="s">
        <v>37</v>
      </c>
      <c r="B35" s="31">
        <v>1</v>
      </c>
      <c r="C35" s="29">
        <f>E35+F35+D35</f>
        <v>2</v>
      </c>
      <c r="D35" s="29">
        <v>0</v>
      </c>
      <c r="E35" s="29">
        <v>2</v>
      </c>
      <c r="F35" s="29"/>
      <c r="G35" s="29"/>
      <c r="H35" s="29">
        <f>I35+J35+K35</f>
        <v>0</v>
      </c>
      <c r="I35" s="30"/>
      <c r="J35" s="30"/>
      <c r="K35" s="30"/>
      <c r="L35" s="29">
        <f>M35+N35+O35</f>
        <v>0</v>
      </c>
      <c r="M35" s="30"/>
      <c r="N35" s="30"/>
      <c r="O35" s="30"/>
    </row>
    <row r="36" spans="1:15" ht="24" customHeight="1" x14ac:dyDescent="0.2">
      <c r="A36" s="49" t="s">
        <v>2</v>
      </c>
      <c r="B36" s="31">
        <v>1</v>
      </c>
      <c r="C36" s="29">
        <f>E36+F36</f>
        <v>12.1</v>
      </c>
      <c r="D36" s="29"/>
      <c r="E36" s="29">
        <v>10.1</v>
      </c>
      <c r="F36" s="48">
        <v>2</v>
      </c>
      <c r="G36" s="29"/>
      <c r="H36" s="29">
        <f>I36+J36+K36</f>
        <v>0</v>
      </c>
      <c r="I36" s="30"/>
      <c r="J36" s="30"/>
      <c r="K36" s="30"/>
      <c r="L36" s="29">
        <f>M36+N36+O36</f>
        <v>0</v>
      </c>
      <c r="M36" s="30"/>
      <c r="N36" s="30"/>
      <c r="O36" s="30"/>
    </row>
    <row r="37" spans="1:15" ht="21.75" customHeight="1" x14ac:dyDescent="0.25">
      <c r="A37" s="24" t="s">
        <v>1</v>
      </c>
      <c r="B37" s="36">
        <f t="shared" ref="B37:O37" si="10">B38+B39+B40+B41+B42</f>
        <v>5</v>
      </c>
      <c r="C37" s="36">
        <f t="shared" si="10"/>
        <v>126.99999999999999</v>
      </c>
      <c r="D37" s="36">
        <f t="shared" si="10"/>
        <v>0</v>
      </c>
      <c r="E37" s="36">
        <f t="shared" si="10"/>
        <v>0</v>
      </c>
      <c r="F37" s="36">
        <f t="shared" si="10"/>
        <v>126.99999999999999</v>
      </c>
      <c r="G37" s="36">
        <f t="shared" si="10"/>
        <v>4.9000000000000004</v>
      </c>
      <c r="H37" s="36">
        <f t="shared" si="10"/>
        <v>99.3</v>
      </c>
      <c r="I37" s="36">
        <f t="shared" si="10"/>
        <v>21.9</v>
      </c>
      <c r="J37" s="36">
        <f t="shared" si="10"/>
        <v>77.400000000000006</v>
      </c>
      <c r="K37" s="36">
        <f t="shared" si="10"/>
        <v>0</v>
      </c>
      <c r="L37" s="36">
        <f t="shared" si="10"/>
        <v>22.8</v>
      </c>
      <c r="M37" s="36">
        <f t="shared" si="10"/>
        <v>8.5</v>
      </c>
      <c r="N37" s="36">
        <f t="shared" si="10"/>
        <v>12.3</v>
      </c>
      <c r="O37" s="36">
        <f t="shared" si="10"/>
        <v>2</v>
      </c>
    </row>
    <row r="38" spans="1:15" x14ac:dyDescent="0.2">
      <c r="A38" s="27" t="s">
        <v>38</v>
      </c>
      <c r="B38" s="31">
        <v>1</v>
      </c>
      <c r="C38" s="29">
        <f>E38+F38</f>
        <v>29.700000000000003</v>
      </c>
      <c r="D38" s="29"/>
      <c r="E38" s="29"/>
      <c r="F38" s="31">
        <f t="shared" ref="F38:F44" si="11">G38+H38+L38</f>
        <v>29.700000000000003</v>
      </c>
      <c r="G38" s="29">
        <v>1</v>
      </c>
      <c r="H38" s="29">
        <f>I38+J38+K38</f>
        <v>23.900000000000002</v>
      </c>
      <c r="I38" s="30">
        <v>1.8</v>
      </c>
      <c r="J38" s="30">
        <v>22.1</v>
      </c>
      <c r="K38" s="30"/>
      <c r="L38" s="29">
        <f>M38+N38+O38</f>
        <v>4.8</v>
      </c>
      <c r="M38" s="30">
        <v>1.9</v>
      </c>
      <c r="N38" s="30">
        <v>2.9</v>
      </c>
      <c r="O38" s="30"/>
    </row>
    <row r="39" spans="1:15" ht="15" customHeight="1" x14ac:dyDescent="0.2">
      <c r="A39" s="27" t="s">
        <v>39</v>
      </c>
      <c r="B39" s="31">
        <v>1</v>
      </c>
      <c r="C39" s="29">
        <f>E39+F39</f>
        <v>49.4</v>
      </c>
      <c r="D39" s="31"/>
      <c r="E39" s="31"/>
      <c r="F39" s="31">
        <f t="shared" si="11"/>
        <v>49.4</v>
      </c>
      <c r="G39" s="31">
        <v>1</v>
      </c>
      <c r="H39" s="31">
        <f>I39+J39+K39</f>
        <v>37.9</v>
      </c>
      <c r="I39" s="28">
        <v>8.1</v>
      </c>
      <c r="J39" s="28">
        <v>29.8</v>
      </c>
      <c r="K39" s="28"/>
      <c r="L39" s="31">
        <f>M39+N39+O39</f>
        <v>10.5</v>
      </c>
      <c r="M39" s="28">
        <v>3</v>
      </c>
      <c r="N39" s="28">
        <v>5.5</v>
      </c>
      <c r="O39" s="28">
        <v>2</v>
      </c>
    </row>
    <row r="40" spans="1:15" x14ac:dyDescent="0.2">
      <c r="A40" s="27" t="s">
        <v>40</v>
      </c>
      <c r="B40" s="31">
        <v>1</v>
      </c>
      <c r="C40" s="29">
        <f>E40+F40</f>
        <v>4.5</v>
      </c>
      <c r="D40" s="29"/>
      <c r="E40" s="29"/>
      <c r="F40" s="31">
        <f t="shared" si="11"/>
        <v>4.5</v>
      </c>
      <c r="G40" s="29">
        <v>1</v>
      </c>
      <c r="H40" s="31">
        <f t="shared" ref="H40:H41" si="12">I40+J40+K40</f>
        <v>3.5</v>
      </c>
      <c r="I40" s="30"/>
      <c r="J40" s="30">
        <v>3.5</v>
      </c>
      <c r="K40" s="30"/>
      <c r="L40" s="29">
        <f>M40+N40+O40</f>
        <v>0</v>
      </c>
      <c r="M40" s="30"/>
      <c r="N40" s="30"/>
      <c r="O40" s="30"/>
    </row>
    <row r="41" spans="1:15" x14ac:dyDescent="0.2">
      <c r="A41" s="27" t="s">
        <v>41</v>
      </c>
      <c r="B41" s="31">
        <v>1</v>
      </c>
      <c r="C41" s="29">
        <f>E41+F41</f>
        <v>37.699999999999996</v>
      </c>
      <c r="D41" s="29"/>
      <c r="E41" s="29"/>
      <c r="F41" s="31">
        <f t="shared" si="11"/>
        <v>37.699999999999996</v>
      </c>
      <c r="G41" s="29">
        <v>0.9</v>
      </c>
      <c r="H41" s="31">
        <f t="shared" si="12"/>
        <v>30</v>
      </c>
      <c r="I41" s="30">
        <v>11</v>
      </c>
      <c r="J41" s="30">
        <v>19</v>
      </c>
      <c r="K41" s="30"/>
      <c r="L41" s="29">
        <f>M41+N41+O41</f>
        <v>6.8</v>
      </c>
      <c r="M41" s="30">
        <v>2.9</v>
      </c>
      <c r="N41" s="30">
        <v>3.9</v>
      </c>
      <c r="O41" s="30"/>
    </row>
    <row r="42" spans="1:15" ht="30.75" customHeight="1" x14ac:dyDescent="0.2">
      <c r="A42" s="49" t="s">
        <v>42</v>
      </c>
      <c r="B42" s="40">
        <v>1</v>
      </c>
      <c r="C42" s="29">
        <f>E42+F42</f>
        <v>5.7</v>
      </c>
      <c r="D42" s="41"/>
      <c r="E42" s="41"/>
      <c r="F42" s="31">
        <f t="shared" si="11"/>
        <v>5.7</v>
      </c>
      <c r="G42" s="41">
        <v>1</v>
      </c>
      <c r="H42" s="43">
        <f>I42+J42+K42</f>
        <v>4</v>
      </c>
      <c r="I42" s="44">
        <v>1</v>
      </c>
      <c r="J42" s="44">
        <v>3</v>
      </c>
      <c r="K42" s="42"/>
      <c r="L42" s="43">
        <f>M42+N42+O42</f>
        <v>0.7</v>
      </c>
      <c r="M42" s="44">
        <v>0.7</v>
      </c>
      <c r="N42" s="42"/>
      <c r="O42" s="42"/>
    </row>
    <row r="43" spans="1:15" ht="23.25" customHeight="1" x14ac:dyDescent="0.25">
      <c r="A43" s="24" t="s">
        <v>43</v>
      </c>
      <c r="B43" s="32">
        <f t="shared" ref="B43:O43" si="13">B44</f>
        <v>1</v>
      </c>
      <c r="C43" s="32">
        <f t="shared" si="13"/>
        <v>24.3</v>
      </c>
      <c r="D43" s="32">
        <f t="shared" si="13"/>
        <v>0</v>
      </c>
      <c r="E43" s="32">
        <f t="shared" si="13"/>
        <v>0</v>
      </c>
      <c r="F43" s="32">
        <f t="shared" si="13"/>
        <v>24.3</v>
      </c>
      <c r="G43" s="32">
        <f t="shared" si="13"/>
        <v>1</v>
      </c>
      <c r="H43" s="32">
        <f t="shared" si="13"/>
        <v>2.5</v>
      </c>
      <c r="I43" s="32">
        <f t="shared" si="13"/>
        <v>0</v>
      </c>
      <c r="J43" s="32">
        <f t="shared" si="13"/>
        <v>2.5</v>
      </c>
      <c r="K43" s="32">
        <f t="shared" si="13"/>
        <v>0</v>
      </c>
      <c r="L43" s="32">
        <f t="shared" si="13"/>
        <v>20.8</v>
      </c>
      <c r="M43" s="32">
        <f t="shared" si="13"/>
        <v>3</v>
      </c>
      <c r="N43" s="32">
        <f t="shared" si="13"/>
        <v>6.8</v>
      </c>
      <c r="O43" s="32">
        <f t="shared" si="13"/>
        <v>11</v>
      </c>
    </row>
    <row r="44" spans="1:15" ht="19.5" customHeight="1" x14ac:dyDescent="0.2">
      <c r="A44" s="27" t="s">
        <v>44</v>
      </c>
      <c r="B44" s="31">
        <v>1</v>
      </c>
      <c r="C44" s="29">
        <f>E44+F44</f>
        <v>24.3</v>
      </c>
      <c r="D44" s="45"/>
      <c r="E44" s="29"/>
      <c r="F44" s="31">
        <f t="shared" si="11"/>
        <v>24.3</v>
      </c>
      <c r="G44" s="29">
        <v>1</v>
      </c>
      <c r="H44" s="45">
        <f>I44+J44+K44</f>
        <v>2.5</v>
      </c>
      <c r="I44" s="30"/>
      <c r="J44" s="30">
        <v>2.5</v>
      </c>
      <c r="K44" s="30"/>
      <c r="L44" s="45">
        <f>M44+N44+O44</f>
        <v>20.8</v>
      </c>
      <c r="M44" s="30">
        <v>3</v>
      </c>
      <c r="N44" s="30">
        <v>6.8</v>
      </c>
      <c r="O44" s="30">
        <v>11</v>
      </c>
    </row>
    <row r="45" spans="1:15" ht="24" customHeight="1" x14ac:dyDescent="0.25">
      <c r="A45" s="46" t="s">
        <v>0</v>
      </c>
      <c r="B45" s="32">
        <f>B30+B33+B37+B43</f>
        <v>11</v>
      </c>
      <c r="C45" s="32">
        <f t="shared" ref="C45:O45" si="14">C30+C33+C37+C43</f>
        <v>284.89999999999998</v>
      </c>
      <c r="D45" s="32">
        <f t="shared" si="14"/>
        <v>0</v>
      </c>
      <c r="E45" s="32">
        <f t="shared" si="14"/>
        <v>41.3</v>
      </c>
      <c r="F45" s="32">
        <f t="shared" si="14"/>
        <v>243.6</v>
      </c>
      <c r="G45" s="32">
        <f t="shared" si="14"/>
        <v>6.9</v>
      </c>
      <c r="H45" s="32">
        <f t="shared" si="14"/>
        <v>171.1</v>
      </c>
      <c r="I45" s="32">
        <f t="shared" si="14"/>
        <v>21.9</v>
      </c>
      <c r="J45" s="32">
        <f t="shared" si="14"/>
        <v>92.9</v>
      </c>
      <c r="K45" s="32">
        <f t="shared" si="14"/>
        <v>56.3</v>
      </c>
      <c r="L45" s="32">
        <f t="shared" si="14"/>
        <v>43.6</v>
      </c>
      <c r="M45" s="32">
        <f t="shared" si="14"/>
        <v>11.5</v>
      </c>
      <c r="N45" s="32">
        <f t="shared" si="14"/>
        <v>19.100000000000001</v>
      </c>
      <c r="O45" s="32">
        <f t="shared" si="14"/>
        <v>13</v>
      </c>
    </row>
    <row r="46" spans="1:15" x14ac:dyDescent="0.2">
      <c r="A46" s="15"/>
    </row>
  </sheetData>
  <mergeCells count="23">
    <mergeCell ref="C28:C29"/>
    <mergeCell ref="D28:D29"/>
    <mergeCell ref="E28:F28"/>
    <mergeCell ref="D5:F5"/>
    <mergeCell ref="A26:A29"/>
    <mergeCell ref="B26:B29"/>
    <mergeCell ref="C26:F27"/>
    <mergeCell ref="G26:G29"/>
    <mergeCell ref="H26:O26"/>
    <mergeCell ref="H27:H29"/>
    <mergeCell ref="I27:K28"/>
    <mergeCell ref="L27:L29"/>
    <mergeCell ref="M27:O28"/>
    <mergeCell ref="A3:A6"/>
    <mergeCell ref="B3:B6"/>
    <mergeCell ref="C3:F4"/>
    <mergeCell ref="G3:G6"/>
    <mergeCell ref="H3:O3"/>
    <mergeCell ref="H4:H6"/>
    <mergeCell ref="I4:K5"/>
    <mergeCell ref="L4:L6"/>
    <mergeCell ref="M4:O5"/>
    <mergeCell ref="C5:C6"/>
  </mergeCells>
  <pageMargins left="0" right="0" top="0" bottom="0" header="0" footer="0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на САЙТ 31122019</vt:lpstr>
      <vt:lpstr>числ на 31.12.2019</vt:lpstr>
      <vt:lpstr>числ на 01.01.2019</vt:lpstr>
      <vt:lpstr>'СВОД на САЙТ 31122019'!Область_печати</vt:lpstr>
      <vt:lpstr>'числ на 31.12.2019'!Область_печати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2020-04-14T11:06:11Z</dcterms:modified>
</cp:coreProperties>
</file>